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15" windowHeight="11685" tabRatio="816" activeTab="2"/>
  </bookViews>
  <sheets>
    <sheet name="Inventario Actual" sheetId="20" r:id="rId1"/>
    <sheet name="Naturalizaciones Otorgadas" sheetId="18" r:id="rId2"/>
    <sheet name="Naturalizaciones Solicitudes" sheetId="19" r:id="rId3"/>
    <sheet name="Certif. Naturlz." sheetId="17" r:id="rId4"/>
    <sheet name="No Nacionalidad" sheetId="15" r:id="rId5"/>
    <sheet name="Estatus Mig." sheetId="14" r:id="rId6"/>
    <sheet name="Copia Acta Nac." sheetId="21" r:id="rId7"/>
    <sheet name="Copia Acta Matrim" sheetId="23" r:id="rId8"/>
    <sheet name="Renuncia a Nacionalidad" sheetId="16" r:id="rId9"/>
  </sheets>
  <definedNames>
    <definedName name="_xlnm._FilterDatabase" localSheetId="1" hidden="1">'Naturalizaciones Otorgadas'!$O$6:$Q$45</definedName>
    <definedName name="_xlnm._FilterDatabase" localSheetId="2" hidden="1">'Naturalizaciones Solicitudes'!$L$6:$N$29</definedName>
    <definedName name="_xlnm.Print_Area" localSheetId="5">'Estatus Mig.'!$A$2:$M$128</definedName>
  </definedNames>
  <calcPr calcId="145621"/>
</workbook>
</file>

<file path=xl/calcChain.xml><?xml version="1.0" encoding="utf-8"?>
<calcChain xmlns="http://schemas.openxmlformats.org/spreadsheetml/2006/main">
  <c r="K20" i="19" l="1"/>
  <c r="K21" i="19" l="1"/>
  <c r="K22" i="19"/>
  <c r="O38" i="18" l="1"/>
  <c r="O27" i="18"/>
  <c r="O26" i="18"/>
  <c r="O14" i="18"/>
  <c r="O21" i="18"/>
  <c r="O18" i="18"/>
  <c r="O32" i="18"/>
  <c r="O34" i="18"/>
  <c r="O16" i="18"/>
  <c r="O24" i="18"/>
  <c r="O42" i="18"/>
  <c r="O9" i="18"/>
  <c r="O39" i="18"/>
  <c r="O8" i="18"/>
  <c r="O31" i="18"/>
  <c r="O37" i="18"/>
  <c r="O43" i="18" l="1"/>
  <c r="O36" i="18"/>
  <c r="O29" i="18"/>
  <c r="O11" i="18"/>
  <c r="O33" i="18"/>
  <c r="O12" i="18"/>
  <c r="O17" i="18"/>
  <c r="O15" i="18"/>
  <c r="O28" i="18"/>
  <c r="O20" i="18"/>
  <c r="O25" i="18"/>
  <c r="O23" i="18"/>
  <c r="O44" i="18"/>
  <c r="O10" i="18"/>
  <c r="O13" i="18"/>
  <c r="O22" i="18"/>
  <c r="O35" i="18"/>
  <c r="O45" i="18"/>
  <c r="S41" i="18"/>
  <c r="O41" i="18"/>
  <c r="O19" i="18"/>
  <c r="O40" i="18"/>
  <c r="O30" i="18"/>
</calcChain>
</file>

<file path=xl/sharedStrings.xml><?xml version="1.0" encoding="utf-8"?>
<sst xmlns="http://schemas.openxmlformats.org/spreadsheetml/2006/main" count="1802" uniqueCount="719">
  <si>
    <t>VICEMINISTERIO GESTIÓN MIGRATORIA Y NATURALIZACIÓN</t>
  </si>
  <si>
    <t>DIRECCIÓN NATURALIZACIONES</t>
  </si>
  <si>
    <t>INFORMACIÓN ESTADÍSTICA:</t>
  </si>
  <si>
    <t>1. Cantidad de naturalizaciones otorgadas por tipo, rango de edad, sexo, nacionalidad, 
    ocupación y provincia.</t>
  </si>
  <si>
    <t>2. Cantidad de naturalizaciones solicitadas por tipo, rango de edad, sexo, nacionalidad, 
    ocupación y provincia.</t>
  </si>
  <si>
    <t>3. Cantidad de certificaciones de nacionalidad.</t>
  </si>
  <si>
    <t>4. Cantidad de certificaciones de no nacionalidad.</t>
  </si>
  <si>
    <t>5. Cantidad de certificaciones de proceso de naturalización (estatus)</t>
  </si>
  <si>
    <t>6. Cantidad de emisión de copia certificada de acta de nacimiento de extranjero.</t>
  </si>
  <si>
    <t>7. Cantidad de emisión de copia certificada de acta de matrimonio de extranjero.</t>
  </si>
  <si>
    <t>8. Cantidad de renuncia a nacionalidad solicitadas.</t>
  </si>
  <si>
    <t>9. Cantidad de renuncia a nacionalidad entregadas.</t>
  </si>
  <si>
    <r>
      <rPr>
        <b/>
        <i/>
        <sz val="12"/>
        <color theme="1"/>
        <rFont val="Verdana"/>
        <family val="2"/>
      </rPr>
      <t>Nota:</t>
    </r>
    <r>
      <rPr>
        <i/>
        <sz val="12"/>
        <color theme="1"/>
        <rFont val="Verdana"/>
        <family val="2"/>
      </rPr>
      <t xml:space="preserve"> Las áreas deben reportar sus informaciones dentro del plazo establecido 
del 1 al 5 de cada mes, posterior al mes de ejecución.</t>
    </r>
  </si>
  <si>
    <t>DIRECCION NATURALIZACIONES</t>
  </si>
  <si>
    <t>1. Cantidad de Naturalizaciones Otorgadas</t>
  </si>
  <si>
    <t>No.</t>
  </si>
  <si>
    <t>Fecha 
Solicitud</t>
  </si>
  <si>
    <t>Fecha 
Juramentación</t>
  </si>
  <si>
    <t>Nombre y Apellido 
del Extranjero</t>
  </si>
  <si>
    <t>Número de Resolución</t>
  </si>
  <si>
    <t>Número de Certificado</t>
  </si>
  <si>
    <t>Decreto</t>
  </si>
  <si>
    <t>Tipo de Proceso</t>
  </si>
  <si>
    <t>País Origen</t>
  </si>
  <si>
    <t>Nacionalidad</t>
  </si>
  <si>
    <t>Número de Pasaporte</t>
  </si>
  <si>
    <t>Correo Electronico</t>
  </si>
  <si>
    <t>Teléfono</t>
  </si>
  <si>
    <t>Fecha de Nacimiento</t>
  </si>
  <si>
    <t>Edad</t>
  </si>
  <si>
    <t>Género</t>
  </si>
  <si>
    <t>Estado Civil</t>
  </si>
  <si>
    <t>Ocupación</t>
  </si>
  <si>
    <t>Tiempo residiendo 
en el País</t>
  </si>
  <si>
    <t>Dirección en República Dominicana</t>
  </si>
  <si>
    <t>Para Uso Interno de  la Dirección de Naturalización</t>
  </si>
  <si>
    <t>Provincia</t>
  </si>
  <si>
    <t>Municipio</t>
  </si>
  <si>
    <t>Sector</t>
  </si>
  <si>
    <t>Abogado Y/O Representante</t>
  </si>
  <si>
    <t>Notario Actuante</t>
  </si>
  <si>
    <t>MATRIMONIO</t>
  </si>
  <si>
    <t>VENEZUELA</t>
  </si>
  <si>
    <t>F</t>
  </si>
  <si>
    <t>CASADA</t>
  </si>
  <si>
    <t>SAN CRISTOBAL</t>
  </si>
  <si>
    <t>2. Cantidad de Naturalizaciones solicitadas</t>
  </si>
  <si>
    <t>I</t>
  </si>
  <si>
    <t>Cédula</t>
  </si>
  <si>
    <t xml:space="preserve"> 1/03/2023</t>
  </si>
  <si>
    <t>JAIME SANCHEZ ALVAREZ</t>
  </si>
  <si>
    <t>ORDINARIA</t>
  </si>
  <si>
    <t xml:space="preserve">PERU </t>
  </si>
  <si>
    <t>PERUANO</t>
  </si>
  <si>
    <t>JSONCHEZ ALVAREZ157AHOMAIL.COM</t>
  </si>
  <si>
    <t>809//541/4785 /829/904/3964</t>
  </si>
  <si>
    <t>001-1290851-2</t>
  </si>
  <si>
    <t>M</t>
  </si>
  <si>
    <t>CASADO</t>
  </si>
  <si>
    <t>CLASE DE NOATACION</t>
  </si>
  <si>
    <t>39 A ÑOS</t>
  </si>
  <si>
    <t>SANTO DOMINGO</t>
  </si>
  <si>
    <t xml:space="preserve">DISTRITO NACIONAL </t>
  </si>
  <si>
    <t>RES. DAISY 1</t>
  </si>
  <si>
    <t>KAREN ALEXANDRA THEO</t>
  </si>
  <si>
    <t xml:space="preserve">FRANCIA </t>
  </si>
  <si>
    <t>FRANCIA</t>
  </si>
  <si>
    <t>19AL49597</t>
  </si>
  <si>
    <t>KARENALEXANDRA THEO AGMAIL.COM</t>
  </si>
  <si>
    <t>829/9861024/809/514/8888</t>
  </si>
  <si>
    <t>402-3938694-5</t>
  </si>
  <si>
    <t>SOLTERO</t>
  </si>
  <si>
    <t>BARAHONA</t>
  </si>
  <si>
    <t>JUAN ESTEBAN</t>
  </si>
  <si>
    <t>SYLVAIN JEAN PIERRE ANDREUX</t>
  </si>
  <si>
    <t>19AL48693</t>
  </si>
  <si>
    <t>ANDREUXSYLVIAAGMAIL.COM</t>
  </si>
  <si>
    <t>809/284-0008</t>
  </si>
  <si>
    <t xml:space="preserve">                 31/09/1962</t>
  </si>
  <si>
    <t>402-39405877-7</t>
  </si>
  <si>
    <t>CHISTOPHER YANNICK MARTIAL THEO</t>
  </si>
  <si>
    <t>19AC33340</t>
  </si>
  <si>
    <t>CRISTOPHERTHEOAGMAIL.COM</t>
  </si>
  <si>
    <t>809/485/5740</t>
  </si>
  <si>
    <t>ESTUDIANTE</t>
  </si>
  <si>
    <t>TATIANA ANTELO MOREIRA</t>
  </si>
  <si>
    <t>CUBA</t>
  </si>
  <si>
    <t>CUBANA</t>
  </si>
  <si>
    <t>S864455</t>
  </si>
  <si>
    <t>TALAFA2003AMAIL.COM</t>
  </si>
  <si>
    <t>829/219/7275 829/2137275</t>
  </si>
  <si>
    <t>4022642202-6</t>
  </si>
  <si>
    <t>GERENTE GENERAL</t>
  </si>
  <si>
    <t>8 AÑOS</t>
  </si>
  <si>
    <t>L A ALTAGRACIA</t>
  </si>
  <si>
    <t>HIGUEL</t>
  </si>
  <si>
    <t>PUNTA CANA</t>
  </si>
  <si>
    <t xml:space="preserve">VIVIAN  PATRICIA MOREIRA SOCORRO </t>
  </si>
  <si>
    <t>L771232</t>
  </si>
  <si>
    <t>829/349/7815</t>
  </si>
  <si>
    <t>402/2641206-8</t>
  </si>
  <si>
    <t>MEDICO</t>
  </si>
  <si>
    <t>9 AÑOS</t>
  </si>
  <si>
    <t>LA ALTAGRACIA</t>
  </si>
  <si>
    <t>MANUEL ENRIQUE BARCON QUIÑONES</t>
  </si>
  <si>
    <t>GALLOMBARCONAHOTMAIL.COM</t>
  </si>
  <si>
    <t>809/770/2888/849/206/7405/809599/2646</t>
  </si>
  <si>
    <t>402/4040961-1</t>
  </si>
  <si>
    <t>ASISTENTE ADMINISTRATIVO</t>
  </si>
  <si>
    <t>6 AÑOS</t>
  </si>
  <si>
    <t xml:space="preserve">SANTO DOMINGO ESTE </t>
  </si>
  <si>
    <t>PARQUE DEL ESTE</t>
  </si>
  <si>
    <t xml:space="preserve">ROSA VICTORIA SANCHEZ CALDERA </t>
  </si>
  <si>
    <t xml:space="preserve">VENEZUELA </t>
  </si>
  <si>
    <t xml:space="preserve">VENEZOLANA </t>
  </si>
  <si>
    <t xml:space="preserve">DRAROSASANCHEZ@HOTMAIL.COM </t>
  </si>
  <si>
    <t>809-830-0894  / 829-702-8850</t>
  </si>
  <si>
    <t>001-1496498-4</t>
  </si>
  <si>
    <t>35 AÑOS</t>
  </si>
  <si>
    <t xml:space="preserve">ZONA UNIVERSITARIA </t>
  </si>
  <si>
    <t xml:space="preserve">ANDRES RIVERA POSADA </t>
  </si>
  <si>
    <t xml:space="preserve">COLOMBIA </t>
  </si>
  <si>
    <t xml:space="preserve">CCOLOMBIANA </t>
  </si>
  <si>
    <t>AX267898</t>
  </si>
  <si>
    <t>ANDRS@MUNDOPUBLICOM.NET</t>
  </si>
  <si>
    <t>809-881-5835   /  809-683-4150</t>
  </si>
  <si>
    <t>402-2055589-6</t>
  </si>
  <si>
    <t xml:space="preserve">15 AÑOS </t>
  </si>
  <si>
    <t xml:space="preserve">SANTO DOMINGO OESTE </t>
  </si>
  <si>
    <t xml:space="preserve">KM 14 AUTOPISTA DUARTE </t>
  </si>
  <si>
    <t xml:space="preserve">ALCIDES JOSE  GUTIERREZ  LYON </t>
  </si>
  <si>
    <t xml:space="preserve">ALCIDESJGL12@GMAIL.COM </t>
  </si>
  <si>
    <t>829-996-7333  /  809-516-1119</t>
  </si>
  <si>
    <t>402-4422832-2</t>
  </si>
  <si>
    <t>DECORADOR DE INTERIORES</t>
  </si>
  <si>
    <t xml:space="preserve">5 AÑOS </t>
  </si>
  <si>
    <t xml:space="preserve">ESPAILLAT </t>
  </si>
  <si>
    <t>MOCA</t>
  </si>
  <si>
    <t>VILLA CAROLINA 4</t>
  </si>
  <si>
    <t>MARIA LUISA ARCHILA RIVERA</t>
  </si>
  <si>
    <t>COLOMBIA</t>
  </si>
  <si>
    <t>AX540234</t>
  </si>
  <si>
    <t>809621/8431/829/6290627/809/3780717/809/378/0717</t>
  </si>
  <si>
    <t>402/2297035-8</t>
  </si>
  <si>
    <t>PROFESORA</t>
  </si>
  <si>
    <t>11 AÑOS</t>
  </si>
  <si>
    <t>DISTRITO NACIONAL</t>
  </si>
  <si>
    <t>ESANCHEZ NACO</t>
  </si>
  <si>
    <t>SILVIO JOSUE CERDA MARTINEZ</t>
  </si>
  <si>
    <t>NICARAGUA</t>
  </si>
  <si>
    <t>C03093588</t>
  </si>
  <si>
    <t>SCERDDEMARTINEZÑGMAIL.COM</t>
  </si>
  <si>
    <t>829/619/4759/809/3659270</t>
  </si>
  <si>
    <t>402-4651489-3</t>
  </si>
  <si>
    <t>4 AÑOS</t>
  </si>
  <si>
    <t>LA VEGA</t>
  </si>
  <si>
    <t>JARABACOA</t>
  </si>
  <si>
    <t>AVENIDA PEDREGAL</t>
  </si>
  <si>
    <t>DIANA ALEJANDRA MURCIA STERLING</t>
  </si>
  <si>
    <t>AY490629</t>
  </si>
  <si>
    <t>DAMS32AGMAIL.COM</t>
  </si>
  <si>
    <t>809/227/6829/809/686/7715/809567/4300EXT.7493</t>
  </si>
  <si>
    <t xml:space="preserve">ANA MARIA GONZALEZ SIGLES </t>
  </si>
  <si>
    <t>MAGITERIO</t>
  </si>
  <si>
    <t xml:space="preserve">ADRIAN RAFAEL MORALES GONZALEZ </t>
  </si>
  <si>
    <t xml:space="preserve">CUBA </t>
  </si>
  <si>
    <t>PERIODISTA</t>
  </si>
  <si>
    <t xml:space="preserve">EDWIN RAMIRO OTZOY MORALES </t>
  </si>
  <si>
    <t xml:space="preserve">GUATEMALA </t>
  </si>
  <si>
    <t xml:space="preserve">GUATEMANTECA </t>
  </si>
  <si>
    <t xml:space="preserve">EDRAOT@GMAIL.COM </t>
  </si>
  <si>
    <t>809-241-9103  /  809-747-1650  / 809-575-6555</t>
  </si>
  <si>
    <t>031-0512903-9</t>
  </si>
  <si>
    <t xml:space="preserve">ADMINISTRADOR DE EMPRESA </t>
  </si>
  <si>
    <t xml:space="preserve">16 AÑOS </t>
  </si>
  <si>
    <t xml:space="preserve">SANTIAGO </t>
  </si>
  <si>
    <t>SANTIAGO</t>
  </si>
  <si>
    <t xml:space="preserve">EL EDEN </t>
  </si>
  <si>
    <t>ANATOLII LINKEVYCH</t>
  </si>
  <si>
    <t>UCRANIA</t>
  </si>
  <si>
    <t>GA436560</t>
  </si>
  <si>
    <t>829/343/3034</t>
  </si>
  <si>
    <t>047/04/1956</t>
  </si>
  <si>
    <t>402/2237689/5</t>
  </si>
  <si>
    <t>EMPRESARIO</t>
  </si>
  <si>
    <t>14 A AÑOS</t>
  </si>
  <si>
    <t>BAVARO RES COCOTAL</t>
  </si>
  <si>
    <t xml:space="preserve">JESUS MANUEL  ARROYO RIVERA </t>
  </si>
  <si>
    <t xml:space="preserve">PUERTO RICO </t>
  </si>
  <si>
    <t xml:space="preserve">NORTEAMERICANA </t>
  </si>
  <si>
    <t>J.ARROYORIVERA@YAHOO.COM</t>
  </si>
  <si>
    <t>849-915-1771</t>
  </si>
  <si>
    <t>402-4566659-5</t>
  </si>
  <si>
    <t xml:space="preserve">RENACIMIENTO </t>
  </si>
  <si>
    <t xml:space="preserve">MARK MAXIMOVICH VORONTSOV </t>
  </si>
  <si>
    <t xml:space="preserve">HIJOS MENORES DE NATURALIZADOS </t>
  </si>
  <si>
    <t>RUSA</t>
  </si>
  <si>
    <t>MMMSFR@MAIL.RU</t>
  </si>
  <si>
    <t>809-753-5145  /  829-754-3571 // 829-855-9151</t>
  </si>
  <si>
    <t>……………………..</t>
  </si>
  <si>
    <t xml:space="preserve">MIRADOR SUR </t>
  </si>
  <si>
    <t xml:space="preserve">KEENAN WELLINGTON BAIN </t>
  </si>
  <si>
    <t xml:space="preserve">ESTADOS UNIDOS </t>
  </si>
  <si>
    <t xml:space="preserve">KEENANWBAIN .UWB.@GMAIL.COM </t>
  </si>
  <si>
    <t>809-362-5237 / 809-356-3062</t>
  </si>
  <si>
    <t>402-5362010-4</t>
  </si>
  <si>
    <t>BOMBERO</t>
  </si>
  <si>
    <t>25 AÑOS</t>
  </si>
  <si>
    <t>BELLA VISTA</t>
  </si>
  <si>
    <t xml:space="preserve">ROSSANI COROMOTO OCANDO MONTILLA </t>
  </si>
  <si>
    <t xml:space="preserve">ROSSIOCANDO@GMAIL.COM </t>
  </si>
  <si>
    <t>809-805-1363  /  849-628-9931 / 809-472-3973</t>
  </si>
  <si>
    <t>402-5202811-9</t>
  </si>
  <si>
    <t xml:space="preserve">INGENIERO INDUSTRIAL </t>
  </si>
  <si>
    <t xml:space="preserve">06 AÑOS </t>
  </si>
  <si>
    <t>ARROYO HONDO</t>
  </si>
  <si>
    <t xml:space="preserve">KARINA MERCEDES CUBILLA BATISTA </t>
  </si>
  <si>
    <t xml:space="preserve">PANAMA </t>
  </si>
  <si>
    <t xml:space="preserve">PANAMEÑA </t>
  </si>
  <si>
    <t>PA 0737731</t>
  </si>
  <si>
    <t>KARINACUBILLA22@GMAIL.COM</t>
  </si>
  <si>
    <t>809-792-9598 / 829-352-2202 / 809-770-3688</t>
  </si>
  <si>
    <t>402-4366617-5</t>
  </si>
  <si>
    <t xml:space="preserve">ODONTOLOGA </t>
  </si>
  <si>
    <t xml:space="preserve">05 AÑOS </t>
  </si>
  <si>
    <t>Fecha 
Entrega</t>
  </si>
  <si>
    <t>Sexo</t>
  </si>
  <si>
    <t xml:space="preserve">FECHA DE NACIMIENTO </t>
  </si>
  <si>
    <t>ANITA FAZLIU ZEQIRI</t>
  </si>
  <si>
    <t>KOSOVO</t>
  </si>
  <si>
    <t xml:space="preserve">YOGOSLAVIA </t>
  </si>
  <si>
    <t xml:space="preserve">MEDICO </t>
  </si>
  <si>
    <t xml:space="preserve">NACO </t>
  </si>
  <si>
    <t xml:space="preserve">SANDRA DE LA CARIDAD WERT OLIVA </t>
  </si>
  <si>
    <t xml:space="preserve">SAN PEDRO DE MACORIS </t>
  </si>
  <si>
    <t xml:space="preserve">JUAN DOLIO </t>
  </si>
  <si>
    <t xml:space="preserve">GUAYACANES </t>
  </si>
  <si>
    <t xml:space="preserve">LAURA DEL ROSARIO DE LA NUEZ OROBIO </t>
  </si>
  <si>
    <t xml:space="preserve">EVARISTO MORALES </t>
  </si>
  <si>
    <t>YUNIESKY RAMOS ECHEVARRIA</t>
  </si>
  <si>
    <t>MUSICO</t>
  </si>
  <si>
    <t>PEDREGAL</t>
  </si>
  <si>
    <t xml:space="preserve">RAFAEL GABRIEL RODRIGUEZ GONZALEZ </t>
  </si>
  <si>
    <t xml:space="preserve">EMPRESARIO </t>
  </si>
  <si>
    <t xml:space="preserve">GLORIA LUISA VALVERDE GARCIA </t>
  </si>
  <si>
    <t>PERU</t>
  </si>
  <si>
    <t>PERUANA</t>
  </si>
  <si>
    <t>AMA DE CASA</t>
  </si>
  <si>
    <t>GALINA  TARABANOVA</t>
  </si>
  <si>
    <t>EMPLEADO PRIVADO</t>
  </si>
  <si>
    <t xml:space="preserve">PUERTO PLATA </t>
  </si>
  <si>
    <t xml:space="preserve">SOSUA </t>
  </si>
  <si>
    <t xml:space="preserve">HOTEL PLAYA LAGUNA </t>
  </si>
  <si>
    <t>DANIA ALVAREZ GONZALEZ</t>
  </si>
  <si>
    <t>EMPLEADO PUBLICO</t>
  </si>
  <si>
    <t>LOS RIOS</t>
  </si>
  <si>
    <t xml:space="preserve">ANGELA PAZ TENORIO </t>
  </si>
  <si>
    <t>COLOMBIANA</t>
  </si>
  <si>
    <t>PIANTINI</t>
  </si>
  <si>
    <t xml:space="preserve">YAN TANG  NG </t>
  </si>
  <si>
    <t xml:space="preserve">CHINA </t>
  </si>
  <si>
    <t>CHINA</t>
  </si>
  <si>
    <t xml:space="preserve">COMERCIANTE </t>
  </si>
  <si>
    <t>SANTO DOMINGO OESTE</t>
  </si>
  <si>
    <t>LOS ALCARRIZOS</t>
  </si>
  <si>
    <t>KAI FENG JOA WU</t>
  </si>
  <si>
    <t>ADMINISTRADORA</t>
  </si>
  <si>
    <t>ENSACHE LUPERON</t>
  </si>
  <si>
    <t>SHU LIAN LIU CHANG</t>
  </si>
  <si>
    <t>TAIWAN</t>
  </si>
  <si>
    <t>JOEL ANTONIO PEÑA RAMOS</t>
  </si>
  <si>
    <t>INGINIERO</t>
  </si>
  <si>
    <t>VOLLA FRANCISCA</t>
  </si>
  <si>
    <t xml:space="preserve">SHIH CHAO TSUNG </t>
  </si>
  <si>
    <t>JOSE BIENVENIDO KRANWINKEL MOLEIRO</t>
  </si>
  <si>
    <t xml:space="preserve">M </t>
  </si>
  <si>
    <t>ENSACHE FE</t>
  </si>
  <si>
    <t>YEUK FAI CHEUNG NG</t>
  </si>
  <si>
    <t>VILLA CONSUELO</t>
  </si>
  <si>
    <t>JHOVANNA MARIA KAWAS HANDAL</t>
  </si>
  <si>
    <t>HAITI</t>
  </si>
  <si>
    <t>CUESTA HERMOSA</t>
  </si>
  <si>
    <t>CARLOS ALBERTO CAMPA VENEGAS</t>
  </si>
  <si>
    <t>CUBANO</t>
  </si>
  <si>
    <t>SAMANA</t>
  </si>
  <si>
    <t>LAS TERRENAS</t>
  </si>
  <si>
    <t>LA FENICE</t>
  </si>
  <si>
    <t>SANDRINE BERNADETTE FOSSARD</t>
  </si>
  <si>
    <t>GUIA TURISTICA</t>
  </si>
  <si>
    <t>VERGO PUNTA CANA</t>
  </si>
  <si>
    <t>MARLON LUIS PEÑA OTERO</t>
  </si>
  <si>
    <t>TAMBORIR</t>
  </si>
  <si>
    <t>CENTRO DE LA CIUDAD</t>
  </si>
  <si>
    <t>ABEER JOWDAT ABED ABED ABDALLAH</t>
  </si>
  <si>
    <t>JORDANIA</t>
  </si>
  <si>
    <t>JORDANOA</t>
  </si>
  <si>
    <t>URD.FERNANDEZ</t>
  </si>
  <si>
    <t>CHAN  GUIA WENG SANG</t>
  </si>
  <si>
    <t>BASILIA TEREZA HERNANDEZ ROJAS</t>
  </si>
  <si>
    <t>JUBILADA</t>
  </si>
  <si>
    <t>MARIALYS ODETTE SANTANA HOYOS</t>
  </si>
  <si>
    <t>DOCTORA EN MEDICINA</t>
  </si>
  <si>
    <t xml:space="preserve">ALEJANDRA ISABEL ROSENDO GUERRERO </t>
  </si>
  <si>
    <t>HOTELERA</t>
  </si>
  <si>
    <t xml:space="preserve">HIGUEY </t>
  </si>
  <si>
    <t>VERON PUNTA CANA</t>
  </si>
  <si>
    <t xml:space="preserve">ANDREA CATALINA HERNANDEZ ABRAJIM </t>
  </si>
  <si>
    <t>PUBLICISTA</t>
  </si>
  <si>
    <t xml:space="preserve">DOHRYS ABRAJIM RUIZ </t>
  </si>
  <si>
    <t>ODONTOLOGA</t>
  </si>
  <si>
    <t>LUIS ALBERTO ESPINOSA PORTOCARRERO</t>
  </si>
  <si>
    <t>MIRADOR NORTE</t>
  </si>
  <si>
    <t xml:space="preserve">JUAN CARLOS JAIMES VIVAS </t>
  </si>
  <si>
    <t>SELIMAN SASSINE NABBOUT EID</t>
  </si>
  <si>
    <t>LIBANES</t>
  </si>
  <si>
    <t>CONSTRUCION</t>
  </si>
  <si>
    <t>JULIO CESAR GOMEZ ALTAMIRANO</t>
  </si>
  <si>
    <t>ABOGADO</t>
  </si>
  <si>
    <t xml:space="preserve">MILEYDIS  GRILLO DIAZ </t>
  </si>
  <si>
    <t xml:space="preserve">FARMACEUTICA </t>
  </si>
  <si>
    <t xml:space="preserve">MIGUEL SANCHEZ FERNANDEZ </t>
  </si>
  <si>
    <t xml:space="preserve">ESPAÑA </t>
  </si>
  <si>
    <t>ESPAÑOLA</t>
  </si>
  <si>
    <t>HILDA SUSANA AGUIAR BASALO</t>
  </si>
  <si>
    <t>SAN PREDRO</t>
  </si>
  <si>
    <t>ENRIQUILLO</t>
  </si>
  <si>
    <t xml:space="preserve">ALBERTO ALEXANDRE DA SILVA OLIVEIRA </t>
  </si>
  <si>
    <t>BRASIL</t>
  </si>
  <si>
    <t>BRASILEÑA</t>
  </si>
  <si>
    <t>JUBILADO</t>
  </si>
  <si>
    <t>22/032023</t>
  </si>
  <si>
    <t xml:space="preserve">DMITRY YAKOVLEV </t>
  </si>
  <si>
    <t xml:space="preserve">RUSA </t>
  </si>
  <si>
    <t>RUSIA</t>
  </si>
  <si>
    <t xml:space="preserve">LA ROMANA </t>
  </si>
  <si>
    <t>CASA DE CAMPO</t>
  </si>
  <si>
    <t>OLIVER EMMANUEL ARRINDELL</t>
  </si>
  <si>
    <t xml:space="preserve">SAINT MARTIN </t>
  </si>
  <si>
    <t xml:space="preserve">ZHONGQING HUANG </t>
  </si>
  <si>
    <t xml:space="preserve">CRISTO REY </t>
  </si>
  <si>
    <t xml:space="preserve">EMILIO VICENTE PEREZ FONTAL </t>
  </si>
  <si>
    <t xml:space="preserve">DIPLOMATICO </t>
  </si>
  <si>
    <t xml:space="preserve">MAURICIO EDUARDO  DE VENGOECHEA  RODRIGUEZ </t>
  </si>
  <si>
    <t>COLOMBIANO</t>
  </si>
  <si>
    <t>POLITOLOGO</t>
  </si>
  <si>
    <t xml:space="preserve">JOSE RAMON VIAMONTE GUEVARA </t>
  </si>
  <si>
    <t xml:space="preserve">INGRID BELLO GONZALEZ </t>
  </si>
  <si>
    <t xml:space="preserve">RAUL ERNESTO INFANTE  LANTIGUA </t>
  </si>
  <si>
    <t>FARMACEUTICO</t>
  </si>
  <si>
    <t xml:space="preserve">GIANFRANCO GALBUSERA </t>
  </si>
  <si>
    <t>ITALIA</t>
  </si>
  <si>
    <t>ITALIANA</t>
  </si>
  <si>
    <t xml:space="preserve">MARIA EMELINA SUARDIAZ MARTINEZ </t>
  </si>
  <si>
    <t xml:space="preserve">MAESTRA </t>
  </si>
  <si>
    <t xml:space="preserve">SANTIAGO SILEGA BATISTA </t>
  </si>
  <si>
    <t xml:space="preserve">MENG WEI WU </t>
  </si>
  <si>
    <t xml:space="preserve">LAS COLINAS </t>
  </si>
  <si>
    <t xml:space="preserve">YE  - PEI WU  DING </t>
  </si>
  <si>
    <t>14/101981</t>
  </si>
  <si>
    <t>MOHAMMAD H. M. ABOUJALALA</t>
  </si>
  <si>
    <t>PALESTINA</t>
  </si>
  <si>
    <t xml:space="preserve">ARWA S. H. ABUJALALA </t>
  </si>
  <si>
    <t xml:space="preserve">ARIEL PORTUONDO DELGADO </t>
  </si>
  <si>
    <t xml:space="preserve">ENTRENADOR </t>
  </si>
  <si>
    <t>KARINE EDURDOVNA SARKISOVA</t>
  </si>
  <si>
    <t xml:space="preserve">F </t>
  </si>
  <si>
    <t>GUO XING WU XIE</t>
  </si>
  <si>
    <t>LOS MAMEYE</t>
  </si>
  <si>
    <t>MARIA DEL CARMEN DIAZ ABREGON</t>
  </si>
  <si>
    <t>IDANIA PAZ HERNANDEZ</t>
  </si>
  <si>
    <t>DISEÑO DE MODA</t>
  </si>
  <si>
    <t>RESIDENCIA</t>
  </si>
  <si>
    <t>AVELINA TRIGO BARRO</t>
  </si>
  <si>
    <t>ECONOMITA</t>
  </si>
  <si>
    <t>LA JULIA</t>
  </si>
  <si>
    <t>BRUNO POLINI</t>
  </si>
  <si>
    <t>LAS TERENAS</t>
  </si>
  <si>
    <t>PUNTA POPI</t>
  </si>
  <si>
    <t>CARLOS ALFREDO ROSAS SARRAMEDA</t>
  </si>
  <si>
    <t>GERENTE DE PROYECTOS</t>
  </si>
  <si>
    <t>GAZCUE</t>
  </si>
  <si>
    <t>BARBARARA CRISTINA MONTERO MEDOROS</t>
  </si>
  <si>
    <t>GASTRONOMIA</t>
  </si>
  <si>
    <t>CIUDAD NUEVA</t>
  </si>
  <si>
    <t>YIYONG REN HUANG</t>
  </si>
  <si>
    <t>ALMA ROSA1</t>
  </si>
  <si>
    <t>ULISSE CASSERA BELOTTI</t>
  </si>
  <si>
    <t>PESIONADO</t>
  </si>
  <si>
    <t>VILLA CALETA</t>
  </si>
  <si>
    <t>RESIDENCIA MAURICIO</t>
  </si>
  <si>
    <t>28//3/2023</t>
  </si>
  <si>
    <t>MIRTILIA FERNANDEZ TAMARGO</t>
  </si>
  <si>
    <t>CECILIA MARIA GONZALEZ FERNANDEZ</t>
  </si>
  <si>
    <t>ARLETTIS ELINA LABRADA PEREZ</t>
  </si>
  <si>
    <t>LAS DAMAS</t>
  </si>
  <si>
    <t xml:space="preserve">ALI KAMAL AHMAD </t>
  </si>
  <si>
    <t>EMPLEDO PRIVADO</t>
  </si>
  <si>
    <t>SEVILLA</t>
  </si>
  <si>
    <t>MARWA TEESIR</t>
  </si>
  <si>
    <t>SIRIA</t>
  </si>
  <si>
    <t>SATELITE</t>
  </si>
  <si>
    <t>NATALIA SHEILA LECCIA HERNANDEZ</t>
  </si>
  <si>
    <t>INGERIERO</t>
  </si>
  <si>
    <t>INGENIER</t>
  </si>
  <si>
    <t>ENS. NACO</t>
  </si>
  <si>
    <t>JOSE ORLANDO SANCHEZ RUIZ</t>
  </si>
  <si>
    <t>GRACIELA ESTER COLL BLANCO</t>
  </si>
  <si>
    <t>CONTADORA</t>
  </si>
  <si>
    <t>VILLA MARINA SUR</t>
  </si>
  <si>
    <t>CONCEPCION ELEJALDE GARCIA DE SOTO</t>
  </si>
  <si>
    <t>CESAR LUIS IRIZARRY  RODRIGUEZ</t>
  </si>
  <si>
    <t>PENSIONADO</t>
  </si>
  <si>
    <t>LEONORA LANGCUYAN ALVARADO</t>
  </si>
  <si>
    <t xml:space="preserve">FILIPINAS </t>
  </si>
  <si>
    <t>FILIPINAS</t>
  </si>
  <si>
    <t xml:space="preserve">SANTIAGO DE LOS CABALLEROS </t>
  </si>
  <si>
    <t>JARDINES DEL DORADO</t>
  </si>
  <si>
    <t xml:space="preserve">FRANCISCO P. TRIFILIO </t>
  </si>
  <si>
    <t>25/04/1898</t>
  </si>
  <si>
    <t>JOYERO</t>
  </si>
  <si>
    <t>MONSEÑOR NOUEL</t>
  </si>
  <si>
    <t xml:space="preserve">BONAO </t>
  </si>
  <si>
    <t xml:space="preserve">LA SARVIA </t>
  </si>
  <si>
    <t>CHIA E WU YANG</t>
  </si>
  <si>
    <t xml:space="preserve">SAN CRISTOAL  L </t>
  </si>
  <si>
    <t>SAN CRISTABAL</t>
  </si>
  <si>
    <t>ICABO</t>
  </si>
  <si>
    <t>KUEI CHUN YANG HUANG</t>
  </si>
  <si>
    <t xml:space="preserve">EMPLEADO </t>
  </si>
  <si>
    <t xml:space="preserve">MARIA FERNANDA CORDERO SANCHEZ </t>
  </si>
  <si>
    <t>DEPORTISTA</t>
  </si>
  <si>
    <t xml:space="preserve">SANTO DOMINGO </t>
  </si>
  <si>
    <t xml:space="preserve">SANTO DOMINGO NORTE </t>
  </si>
  <si>
    <t xml:space="preserve">VILLA MELLA </t>
  </si>
  <si>
    <t xml:space="preserve">MARCELA MARIA FUSTER CHAVEZ </t>
  </si>
  <si>
    <t xml:space="preserve">VERON </t>
  </si>
  <si>
    <t xml:space="preserve">CARLA GRACIELA CASTELLANOS  ESTRADA </t>
  </si>
  <si>
    <t>GUATEMALA</t>
  </si>
  <si>
    <t>GUATEMANTECA</t>
  </si>
  <si>
    <t xml:space="preserve">LICDA. EN NEGOCIOS </t>
  </si>
  <si>
    <t>CAYLA GABRIELA CSATELLANOS ESTRADA</t>
  </si>
  <si>
    <t>PILOTO PRIVADO</t>
  </si>
  <si>
    <t>IRIS ANABELA ESTRADA VILLALTA</t>
  </si>
  <si>
    <t>CARLOS EDUARDO SERRANO RODRIGUEZ</t>
  </si>
  <si>
    <t>HUGUEL</t>
  </si>
  <si>
    <t>MARIA CARMINA FERRO IRIARTE</t>
  </si>
  <si>
    <t xml:space="preserve">THERESE EL KHOURY  BORTOKAN </t>
  </si>
  <si>
    <t>LIBANO</t>
  </si>
  <si>
    <t xml:space="preserve">SAN JUAN DE LA MAGUANA </t>
  </si>
  <si>
    <t xml:space="preserve">LAS MATAS DE FARFAN </t>
  </si>
  <si>
    <t>KUI CHUN LAU WOONG</t>
  </si>
  <si>
    <t xml:space="preserve"> </t>
  </si>
  <si>
    <t xml:space="preserve">Fecha 
Solicitud </t>
  </si>
  <si>
    <t xml:space="preserve">ENRIQUE JOSE RIVERO MERIDA </t>
  </si>
  <si>
    <t>ESPAÑA</t>
  </si>
  <si>
    <t xml:space="preserve">FACUNDO RAMON </t>
  </si>
  <si>
    <t>18/04/1883</t>
  </si>
  <si>
    <t xml:space="preserve">HERMUT PAULA ZIEROON </t>
  </si>
  <si>
    <t>ALEMANIA</t>
  </si>
  <si>
    <t>JOSE ARTURO CONDE MARTINEZ</t>
  </si>
  <si>
    <t>05/01/1872</t>
  </si>
  <si>
    <t xml:space="preserve">ANTONIO RAMON GREGORIO </t>
  </si>
  <si>
    <t>28/11/1890</t>
  </si>
  <si>
    <t>NORTEAMERICANA</t>
  </si>
  <si>
    <t>ANTONIO FRANCISCO SURUBBI BIASE</t>
  </si>
  <si>
    <t>20/09/1854</t>
  </si>
  <si>
    <t xml:space="preserve">ITALIA </t>
  </si>
  <si>
    <t xml:space="preserve">ITALIANA </t>
  </si>
  <si>
    <t>20/09/1855</t>
  </si>
  <si>
    <t xml:space="preserve">MANUEL FUNCIA ARMENTEROS </t>
  </si>
  <si>
    <t xml:space="preserve">PORTUGAL </t>
  </si>
  <si>
    <t>ERICKA YAROSLAV MORALES RODRIGUEZ</t>
  </si>
  <si>
    <t>CONTABLE</t>
  </si>
  <si>
    <t>VILLA PROVIDENCIA</t>
  </si>
  <si>
    <t>GLORIA MARIA CANTALLO FLORES</t>
  </si>
  <si>
    <t>14/04/1990            COLOMBIA</t>
  </si>
  <si>
    <t>ADMINISTRACION DE EMPRESA</t>
  </si>
  <si>
    <t xml:space="preserve">  SANTO DOMINGO </t>
  </si>
  <si>
    <t>LA AGUSTINA</t>
  </si>
  <si>
    <t>VILNIDE JOSEPH</t>
  </si>
  <si>
    <t>HAITIANA</t>
  </si>
  <si>
    <t xml:space="preserve">CONTABLE </t>
  </si>
  <si>
    <t xml:space="preserve">SANTO DOMINGO  ESTE </t>
  </si>
  <si>
    <t xml:space="preserve">LOS MINAS </t>
  </si>
  <si>
    <t xml:space="preserve">DANAEE MARIA LOPEZ ORTIZ </t>
  </si>
  <si>
    <t>PROFESORA UNIVERSITARIA</t>
  </si>
  <si>
    <t>LOS JARDINES GALA</t>
  </si>
  <si>
    <t>Razón de solicitud</t>
  </si>
  <si>
    <t>8. Certificados de Renuncia a Nacionalidad</t>
  </si>
  <si>
    <t>Fecha  naturalizado</t>
  </si>
  <si>
    <t>Razón de solicitud renuncia a nacionalidad</t>
  </si>
  <si>
    <t xml:space="preserve"> ALBA PALOMERA FORT</t>
  </si>
  <si>
    <t>ALBERTO JESÚS TALAVERA TORRES</t>
  </si>
  <si>
    <t>ALBERTO JULIO NUÑEZ SELLES</t>
  </si>
  <si>
    <t>ALEXANDER MARIO HERNANDEZ PEDROSO</t>
  </si>
  <si>
    <t>ALIX VERUSCHKA QUINTERO VELAZCO</t>
  </si>
  <si>
    <t>ANASTASIA VIKTOROVNA KOZLOVKAIA</t>
  </si>
  <si>
    <t>ANGEL JOSE ANTONIO GUASTAFERRO</t>
  </si>
  <si>
    <t>CAMILO VENEGAS YERO</t>
  </si>
  <si>
    <t xml:space="preserve"> CAROLYN SHIZUKO KANNO</t>
  </si>
  <si>
    <t>DAVID IZQUIERDO MARTINEZ</t>
  </si>
  <si>
    <t>EFREN RICARDO  CAMARGO PEÑA</t>
  </si>
  <si>
    <t>ERICKA DEL CARMEN MAGDALENO DE  MERCEDES</t>
  </si>
  <si>
    <t>ERNESTO ROCAMORA ALVAREZ</t>
  </si>
  <si>
    <t>GUILLERMO RODRIGO ALFONSO MOL AGURTO</t>
  </si>
  <si>
    <t>GRACE MARLENE PAREDES CORREA</t>
  </si>
  <si>
    <t>HANTSHEESE EMILE CUPIDON</t>
  </si>
  <si>
    <t>HAROLD DUSKIN TUBBS</t>
  </si>
  <si>
    <t>HECTOR VELASQUEZ HERNANDEZ</t>
  </si>
  <si>
    <t>IRMA JOSEFINA GOMEZ SALAZAR</t>
  </si>
  <si>
    <t>ISABELLA ROSA GUASTAFERRO GOMEZ</t>
  </si>
  <si>
    <t>JUAN CAMILO RAMIREZ GAVIRIA</t>
  </si>
  <si>
    <t>KARENIA  MARIA PORTUONDO FERNANDEZ</t>
  </si>
  <si>
    <t>LIUDMILA VIKTOROVNA MOROZOVA</t>
  </si>
  <si>
    <t>MARIA DE LOS ANGELES FORT RUÍZ</t>
  </si>
  <si>
    <t>MARVIN PONS FIGUEROA</t>
  </si>
  <si>
    <t>MIRIAM ILIANA DEMUTH</t>
  </si>
  <si>
    <t>NICOLINA LANDOLFO GUEDEZ</t>
  </si>
  <si>
    <t>NINA SHCHERBININA</t>
  </si>
  <si>
    <t>PEDRO PALOMERA CARBONELL</t>
  </si>
  <si>
    <t>RICARDO JUELY FLORES SULBARAN</t>
  </si>
  <si>
    <t>SANDRA PATRICIA FLÓREZ ARRIETA</t>
  </si>
  <si>
    <t>SERMARI ADRIANA LOPEZ TORREALBA</t>
  </si>
  <si>
    <t>VICENTE GALERA TORRES</t>
  </si>
  <si>
    <t>VICENTE MORUNO  GIMÉNEZ</t>
  </si>
  <si>
    <t>VITALY VALERIEVICH ACHKASOV</t>
  </si>
  <si>
    <t>YANET NUÑEZ DURRUTHY</t>
  </si>
  <si>
    <t>ZAMIRA ABIGAIL ALBORNOZ RESPLANDOR</t>
  </si>
  <si>
    <t>EE.UU</t>
  </si>
  <si>
    <t>PANAMA</t>
  </si>
  <si>
    <t>CHILE</t>
  </si>
  <si>
    <t>ECUADOR</t>
  </si>
  <si>
    <t xml:space="preserve"> CUBA</t>
  </si>
  <si>
    <t>PUERTO RICO</t>
  </si>
  <si>
    <t>ARGENTINA</t>
  </si>
  <si>
    <t xml:space="preserve"> HIJA ORDINARIA MAYOR DE EDAD</t>
  </si>
  <si>
    <t>ORDINARIO</t>
  </si>
  <si>
    <t>ORDINARO</t>
  </si>
  <si>
    <t>HIJO NAT. MAYOR DE EDAD</t>
  </si>
  <si>
    <t>XDD257686</t>
  </si>
  <si>
    <t>L21799165</t>
  </si>
  <si>
    <t>J324448</t>
  </si>
  <si>
    <t>K699223</t>
  </si>
  <si>
    <t>K439210</t>
  </si>
  <si>
    <t>XDC911726</t>
  </si>
  <si>
    <t>AS580413</t>
  </si>
  <si>
    <t>J357332</t>
  </si>
  <si>
    <t>F30674014</t>
  </si>
  <si>
    <t>SD5347958</t>
  </si>
  <si>
    <t>AR664239</t>
  </si>
  <si>
    <t>L242912</t>
  </si>
  <si>
    <t>XDC354145</t>
  </si>
  <si>
    <t>AAB513886</t>
  </si>
  <si>
    <t>XDC354146</t>
  </si>
  <si>
    <t>AQ619711</t>
  </si>
  <si>
    <t>PAK626701</t>
  </si>
  <si>
    <t>PAK31469</t>
  </si>
  <si>
    <t>J324464</t>
  </si>
  <si>
    <t>VENEZOLANA</t>
  </si>
  <si>
    <t>ESTADO UNIDENSE</t>
  </si>
  <si>
    <t>PANAMEÑA</t>
  </si>
  <si>
    <t>CHILENA</t>
  </si>
  <si>
    <t>ECUATORIANA</t>
  </si>
  <si>
    <t>FILIN@MAIL.RU</t>
  </si>
  <si>
    <t>809-753-5145 / 849-262-6969</t>
  </si>
  <si>
    <t>EMPLEADA PRIVADA</t>
  </si>
  <si>
    <t>SERMARIL@HOTMAIL.COM</t>
  </si>
  <si>
    <t>849-763-7022 / 829-498-2542</t>
  </si>
  <si>
    <t>DERMOCOSMIATRA</t>
  </si>
  <si>
    <t>CANATICA</t>
  </si>
  <si>
    <t>5 AÑOS</t>
  </si>
  <si>
    <t>ERICKAMAGDALENA@HOTMAIL.COM</t>
  </si>
  <si>
    <t>829-962-4116/ 809-788-4116</t>
  </si>
  <si>
    <t>SECRETARIA EJECUTIVA</t>
  </si>
  <si>
    <t>ENSANCHE OZAMA</t>
  </si>
  <si>
    <t>SANTO DOMINGO ESTE</t>
  </si>
  <si>
    <t>14-23</t>
  </si>
  <si>
    <t xml:space="preserve">809-867-0669 </t>
  </si>
  <si>
    <t>VIGATO1714@GMAIL.COM</t>
  </si>
  <si>
    <t>ZWRVEN@GMAIL.COM</t>
  </si>
  <si>
    <t>809-889-7767</t>
  </si>
  <si>
    <t>SANTO DOMINGO NORTE</t>
  </si>
  <si>
    <t>SOL DE LUZ</t>
  </si>
  <si>
    <t>NLANDOLFO67@GMAIL.COM</t>
  </si>
  <si>
    <t>809-533-9748/809-675-0327</t>
  </si>
  <si>
    <t>PAREDES.GRACE@GMAIL.COM</t>
  </si>
  <si>
    <t>SOLTERA</t>
  </si>
  <si>
    <t>809-537-5845 / 809-303-5318</t>
  </si>
  <si>
    <t>PROPIETARIA DE NEGOCIO</t>
  </si>
  <si>
    <t>URBANIZACION ATLANTIDA</t>
  </si>
  <si>
    <t>20 AÑOS</t>
  </si>
  <si>
    <t>36 AÑOS</t>
  </si>
  <si>
    <t>PUROBLANCO@ME.COM</t>
  </si>
  <si>
    <t>809-707-6092/809-753-5145</t>
  </si>
  <si>
    <t>DISEÑO GRAFICO</t>
  </si>
  <si>
    <t>URB. REAL</t>
  </si>
  <si>
    <t>10 años</t>
  </si>
  <si>
    <t>NUÑEZ500412@GMAIL.COM</t>
  </si>
  <si>
    <t>809-908-1930/809-481-6256</t>
  </si>
  <si>
    <t>DOCENTE INVESTIGADOR</t>
  </si>
  <si>
    <t>LA ESPERILLA</t>
  </si>
  <si>
    <t>YANET860406@HOTMAIL.COM</t>
  </si>
  <si>
    <t>809-908-1930/829-894-9550</t>
  </si>
  <si>
    <t>OPERARIA DE TALLER</t>
  </si>
  <si>
    <t>hantsheeseemile@hotmail.com</t>
  </si>
  <si>
    <t>809-712-1370/809-435-6335</t>
  </si>
  <si>
    <t>AREA ADMINISTRATIVA LAB. DE LENTES</t>
  </si>
  <si>
    <t>VELASQUEZ.71@HOTMAIL.COM</t>
  </si>
  <si>
    <t>809-549-8493/829-795-7888</t>
  </si>
  <si>
    <t>BOCA CHICA</t>
  </si>
  <si>
    <t>LA CALETA</t>
  </si>
  <si>
    <t>2 AÑOS</t>
  </si>
  <si>
    <t>ERNESTOROCAMORA@YAHOO.ES</t>
  </si>
  <si>
    <t>809-688-1168/829-466-1960</t>
  </si>
  <si>
    <t>CIUDAD UNIVERSITARIA</t>
  </si>
  <si>
    <t>VEGAINVEST.ASOC@VEGAINVESTSD.COM</t>
  </si>
  <si>
    <t>829-647-2175/829-935-8426</t>
  </si>
  <si>
    <t>HOTELERO</t>
  </si>
  <si>
    <t>38 AÑOS</t>
  </si>
  <si>
    <t>VENEGAS1977@GMAIL.COM</t>
  </si>
  <si>
    <t>809-540-3061/849-207-6567</t>
  </si>
  <si>
    <t>PROPIETARIO DE NEGOCIO</t>
  </si>
  <si>
    <t>EVARISTO MORALES</t>
  </si>
  <si>
    <t>15 AÑOS</t>
  </si>
  <si>
    <t>Casado</t>
  </si>
  <si>
    <t>davidsolar@hotmail.com</t>
  </si>
  <si>
    <t>809-922-9554/849-642-5690</t>
  </si>
  <si>
    <t>ALTOS DE ARROYO HONDO</t>
  </si>
  <si>
    <t>ENCARGADO DE LOGISTICA</t>
  </si>
  <si>
    <t>7 AÑOS</t>
  </si>
  <si>
    <t>QUINTERO@GMAIL.COM</t>
  </si>
  <si>
    <t>809-373-1647/ 829-544-2778</t>
  </si>
  <si>
    <t>3 AÑOS</t>
  </si>
  <si>
    <t>PUERTORIQUEÑA</t>
  </si>
  <si>
    <t>MARVINSPONS@YAHOO.COM</t>
  </si>
  <si>
    <t>809-792-1324/809-519-2804</t>
  </si>
  <si>
    <t>EL MILLON</t>
  </si>
  <si>
    <t>KARENIAMARIA@GMAIL.COM</t>
  </si>
  <si>
    <t>809-221-5309</t>
  </si>
  <si>
    <t>DOCENTE UNIVERSITARIO</t>
  </si>
  <si>
    <t>ALEX_7106@HOTMAIL.COM</t>
  </si>
  <si>
    <t>849-357-1971</t>
  </si>
  <si>
    <t>14 AÑOS</t>
  </si>
  <si>
    <t>NINA_SAN@MIKE.RI</t>
  </si>
  <si>
    <t>809-391-1981</t>
  </si>
  <si>
    <t>PUERTO PLATA</t>
  </si>
  <si>
    <t>SOSUA</t>
  </si>
  <si>
    <t>CABARETE</t>
  </si>
  <si>
    <t>PROFESORA DE IDIOMA JAPONES</t>
  </si>
  <si>
    <t>23//7/2021</t>
  </si>
  <si>
    <t>760-22</t>
  </si>
  <si>
    <t>OCULSODR@GMAIL.COM</t>
  </si>
  <si>
    <t>809-953-3553/809-753-5145</t>
  </si>
  <si>
    <t>RENACIMIENTO</t>
  </si>
  <si>
    <t>ppalomera@catamai.com</t>
  </si>
  <si>
    <t>MIRADOR SUR</t>
  </si>
  <si>
    <t>809-487-6776/809-965-1148</t>
  </si>
  <si>
    <t>AFORT@CATAMAI.COM</t>
  </si>
  <si>
    <t>809-487-6776/849-881-6156</t>
  </si>
  <si>
    <t>17 AÑOS</t>
  </si>
  <si>
    <t>ALBAPALOMERA@GMAIL.COM</t>
  </si>
  <si>
    <t>809-487-6776/849-785-9679</t>
  </si>
  <si>
    <t>SANDRAFLORESARIETA@GMAIL.COM</t>
  </si>
  <si>
    <t>809-482-0703/809-660-3800</t>
  </si>
  <si>
    <t>URBANIZACION REAL</t>
  </si>
  <si>
    <t>COMERCIANTE</t>
  </si>
  <si>
    <t>ATALAVERA135@GMAIL.COM</t>
  </si>
  <si>
    <t>809-482-0703/809-902-5900</t>
  </si>
  <si>
    <t>ASESOR</t>
  </si>
  <si>
    <t>MORUVICE@GMAIL.COM</t>
  </si>
  <si>
    <t>829-374-4777</t>
  </si>
  <si>
    <t>MADRE VIEJA NORTE</t>
  </si>
  <si>
    <t>RENTISTA APARTAMENTO</t>
  </si>
  <si>
    <t>LBAEZ@LISHIBAEZ.COM</t>
  </si>
  <si>
    <t>809-860-1231</t>
  </si>
  <si>
    <t>JSANTOLUGO@HOTMAIL.COM</t>
  </si>
  <si>
    <t>809-590-7007/809-330-5928</t>
  </si>
  <si>
    <t>NUEVO AMANECER</t>
  </si>
  <si>
    <t>MARIANA ADRIANA RONDON DE CALDERON</t>
  </si>
  <si>
    <t>ADRIANAMAR49@HOTMAIL.COM</t>
  </si>
  <si>
    <t>809-482-3834/809-209-6612</t>
  </si>
  <si>
    <t>EFRENCAMARGO@GMAIL.COM</t>
  </si>
  <si>
    <t>809-873-3405</t>
  </si>
  <si>
    <t>JULIETA MORALES</t>
  </si>
  <si>
    <t xml:space="preserve">LOCUTOR Y PERIODISTA </t>
  </si>
  <si>
    <t>13 AÑOS</t>
  </si>
  <si>
    <t>GUILLERMO_MAL@YAHOO.ES</t>
  </si>
  <si>
    <t>966-450511/809-916-3730</t>
  </si>
  <si>
    <t>SAN ISIDRO</t>
  </si>
  <si>
    <t>772-22</t>
  </si>
  <si>
    <t>ANGEL.GUASTAFERRO@AES.COM</t>
  </si>
  <si>
    <t>809-778-1653/809-477-7123</t>
  </si>
  <si>
    <t>SERRALLE</t>
  </si>
  <si>
    <t>DIRECCION DE OPERACIONES</t>
  </si>
  <si>
    <t>IRMAGOMEZ25@HOTMAIL.COM</t>
  </si>
  <si>
    <t>809-378-1653/809-299-9841</t>
  </si>
  <si>
    <t>CONSULTORIA DE MIPYMES</t>
  </si>
  <si>
    <t>ISAGUSTOSO01@GMAIL.COM</t>
  </si>
  <si>
    <t>809-378-1653/809-696-6169</t>
  </si>
  <si>
    <t>RICARDOFOBG7@GMAIL.COM</t>
  </si>
  <si>
    <t>LA PAZ</t>
  </si>
  <si>
    <t>829-758-0709</t>
  </si>
  <si>
    <t>PARALEGAL</t>
  </si>
  <si>
    <t>4. Cantidad de Certificaciones de no nacionalidad solicitadas</t>
  </si>
  <si>
    <t>3. Cantidad de Certificaciones de naturalizacion solicitadas</t>
  </si>
  <si>
    <t>5. Cantidad de Certificaciones de status solicitadas</t>
  </si>
  <si>
    <t>L403246</t>
  </si>
  <si>
    <t>ADRIAN.EDITOR@GMAIL.COM</t>
  </si>
  <si>
    <t>829-895-0893</t>
  </si>
  <si>
    <t>001-1828545-1</t>
  </si>
  <si>
    <t>402-2004999-9</t>
  </si>
  <si>
    <t>LUNAPARCHE@GMAIL.COM</t>
  </si>
  <si>
    <t>L895955</t>
  </si>
  <si>
    <t>VILLA MELLA</t>
  </si>
  <si>
    <t>MARCHILA@MSN.COM</t>
  </si>
  <si>
    <t>023-0138719-3</t>
  </si>
  <si>
    <t>MAESTRA</t>
  </si>
  <si>
    <t>19 AÑOS</t>
  </si>
  <si>
    <t>LA CASTELLANA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</si>
</sst>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4"/>
      <color theme="1"/>
      <name val="Nyala"/>
    </font>
    <font>
      <sz val="12"/>
      <color theme="1"/>
      <name val="Nyala"/>
    </font>
    <font>
      <sz val="11"/>
      <color theme="1"/>
      <name val="Nyala"/>
    </font>
    <font>
      <b/>
      <sz val="12"/>
      <color theme="1"/>
      <name val="Nyala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i/>
      <sz val="12"/>
      <color theme="1"/>
      <name val="Verdana"/>
      <family val="2"/>
    </font>
    <font>
      <b/>
      <i/>
      <sz val="12"/>
      <color theme="1"/>
      <name val="Verdana"/>
      <family val="2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Calibri"/>
      <family val="2"/>
      <scheme val="minor"/>
    </font>
    <font>
      <u/>
      <sz val="7.7"/>
      <color theme="10"/>
      <name val="Calibri"/>
      <family val="2"/>
    </font>
    <font>
      <b/>
      <sz val="14"/>
      <color theme="6" tint="-0.249977111117893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u/>
      <sz val="11"/>
      <color theme="10"/>
      <name val="Calibri"/>
      <family val="2"/>
    </font>
    <font>
      <b/>
      <sz val="16"/>
      <color theme="1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3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1" applyBorder="1" applyAlignment="1" applyProtection="1"/>
    <xf numFmtId="14" fontId="0" fillId="0" borderId="1" xfId="0" applyNumberFormat="1" applyBorder="1"/>
    <xf numFmtId="14" fontId="0" fillId="0" borderId="8" xfId="0" applyNumberFormat="1" applyBorder="1"/>
    <xf numFmtId="0" fontId="0" fillId="0" borderId="9" xfId="0" applyBorder="1"/>
    <xf numFmtId="0" fontId="0" fillId="0" borderId="10" xfId="0" applyBorder="1"/>
    <xf numFmtId="14" fontId="0" fillId="0" borderId="11" xfId="0" applyNumberFormat="1" applyBorder="1"/>
    <xf numFmtId="0" fontId="0" fillId="0" borderId="12" xfId="0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3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1" xfId="0" applyFon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/>
    <xf numFmtId="14" fontId="20" fillId="0" borderId="1" xfId="0" applyNumberFormat="1" applyFont="1" applyBorder="1"/>
    <xf numFmtId="0" fontId="22" fillId="0" borderId="0" xfId="0" applyFont="1"/>
    <xf numFmtId="0" fontId="22" fillId="0" borderId="1" xfId="0" applyFont="1" applyBorder="1"/>
    <xf numFmtId="0" fontId="24" fillId="0" borderId="1" xfId="0" applyFont="1" applyBorder="1"/>
    <xf numFmtId="0" fontId="25" fillId="0" borderId="1" xfId="1" applyFont="1" applyBorder="1" applyAlignment="1" applyProtection="1"/>
    <xf numFmtId="0" fontId="23" fillId="0" borderId="0" xfId="0" applyFont="1"/>
    <xf numFmtId="0" fontId="4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right"/>
    </xf>
    <xf numFmtId="0" fontId="5" fillId="2" borderId="2" xfId="0" applyFont="1" applyFill="1" applyBorder="1" applyAlignment="1">
      <alignment vertical="center" wrapText="1"/>
    </xf>
    <xf numFmtId="0" fontId="26" fillId="0" borderId="13" xfId="0" applyFont="1" applyBorder="1"/>
    <xf numFmtId="0" fontId="26" fillId="0" borderId="14" xfId="0" applyFont="1" applyBorder="1"/>
    <xf numFmtId="14" fontId="23" fillId="0" borderId="11" xfId="0" applyNumberFormat="1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3" xfId="0" applyBorder="1"/>
    <xf numFmtId="0" fontId="23" fillId="0" borderId="13" xfId="0" applyFont="1" applyBorder="1"/>
    <xf numFmtId="0" fontId="0" fillId="0" borderId="14" xfId="0" applyBorder="1" applyAlignment="1">
      <alignment horizontal="left"/>
    </xf>
    <xf numFmtId="0" fontId="27" fillId="0" borderId="13" xfId="0" applyFont="1" applyBorder="1"/>
    <xf numFmtId="0" fontId="22" fillId="0" borderId="13" xfId="0" applyFont="1" applyBorder="1"/>
    <xf numFmtId="0" fontId="28" fillId="0" borderId="13" xfId="0" applyFont="1" applyBorder="1"/>
    <xf numFmtId="0" fontId="27" fillId="0" borderId="0" xfId="0" applyFont="1"/>
    <xf numFmtId="0" fontId="20" fillId="0" borderId="7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14" fontId="20" fillId="0" borderId="1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14" fontId="0" fillId="0" borderId="9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left"/>
    </xf>
    <xf numFmtId="14" fontId="0" fillId="0" borderId="1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left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/>
    <xf numFmtId="0" fontId="33" fillId="0" borderId="1" xfId="0" applyFont="1" applyBorder="1" applyAlignment="1">
      <alignment horizontal="center" vertical="center"/>
    </xf>
    <xf numFmtId="14" fontId="33" fillId="0" borderId="1" xfId="0" applyNumberFormat="1" applyFont="1" applyBorder="1"/>
    <xf numFmtId="14" fontId="33" fillId="0" borderId="4" xfId="0" applyNumberFormat="1" applyFont="1" applyBorder="1" applyAlignment="1">
      <alignment horizontal="center"/>
    </xf>
    <xf numFmtId="0" fontId="33" fillId="0" borderId="1" xfId="0" applyFont="1" applyBorder="1" applyAlignment="1">
      <alignment vertical="center" wrapText="1"/>
    </xf>
    <xf numFmtId="0" fontId="33" fillId="0" borderId="1" xfId="0" applyFont="1" applyBorder="1"/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4" fillId="0" borderId="1" xfId="1" applyFont="1" applyBorder="1" applyAlignment="1" applyProtection="1"/>
    <xf numFmtId="0" fontId="33" fillId="0" borderId="1" xfId="0" applyFont="1" applyBorder="1" applyAlignment="1">
      <alignment wrapText="1"/>
    </xf>
    <xf numFmtId="0" fontId="33" fillId="0" borderId="1" xfId="0" applyFont="1" applyBorder="1" applyAlignment="1">
      <alignment horizontal="center" wrapText="1"/>
    </xf>
    <xf numFmtId="0" fontId="34" fillId="0" borderId="1" xfId="1" applyFont="1" applyBorder="1" applyAlignment="1" applyProtection="1">
      <alignment horizontal="center"/>
    </xf>
    <xf numFmtId="14" fontId="33" fillId="0" borderId="1" xfId="0" applyNumberFormat="1" applyFont="1" applyBorder="1" applyAlignment="1">
      <alignment horizontal="center"/>
    </xf>
    <xf numFmtId="0" fontId="33" fillId="0" borderId="7" xfId="0" applyFont="1" applyBorder="1"/>
    <xf numFmtId="0" fontId="34" fillId="0" borderId="1" xfId="1" applyFont="1" applyBorder="1" applyAlignment="1" applyProtection="1">
      <alignment wrapText="1"/>
    </xf>
    <xf numFmtId="14" fontId="33" fillId="0" borderId="1" xfId="0" applyNumberFormat="1" applyFont="1" applyBorder="1" applyAlignment="1">
      <alignment horizontal="left"/>
    </xf>
    <xf numFmtId="0" fontId="33" fillId="6" borderId="1" xfId="0" applyFont="1" applyFill="1" applyBorder="1" applyAlignment="1">
      <alignment horizontal="center" vertical="center"/>
    </xf>
    <xf numFmtId="0" fontId="33" fillId="0" borderId="1" xfId="0" applyFont="1" applyBorder="1" applyAlignment="1"/>
    <xf numFmtId="0" fontId="21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14" fontId="35" fillId="0" borderId="1" xfId="0" applyNumberFormat="1" applyFont="1" applyBorder="1" applyAlignment="1">
      <alignment horizontal="right"/>
    </xf>
    <xf numFmtId="0" fontId="20" fillId="0" borderId="1" xfId="0" applyFont="1" applyFill="1" applyBorder="1"/>
    <xf numFmtId="14" fontId="21" fillId="0" borderId="1" xfId="0" applyNumberFormat="1" applyFont="1" applyFill="1" applyBorder="1" applyAlignment="1">
      <alignment horizont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17" fillId="0" borderId="1" xfId="1" applyFill="1" applyBorder="1" applyAlignment="1" applyProtection="1"/>
    <xf numFmtId="14" fontId="20" fillId="0" borderId="1" xfId="0" applyNumberFormat="1" applyFont="1" applyFill="1" applyBorder="1"/>
    <xf numFmtId="0" fontId="20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/>
    <xf numFmtId="0" fontId="20" fillId="0" borderId="1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 applyAlignment="1">
      <alignment horizontal="left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29" fillId="0" borderId="0" xfId="0" applyFont="1" applyAlignment="1">
      <alignment horizontal="left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ERNESTOROCAMORA@YAHOO.ES" TargetMode="External"/><Relationship Id="rId18" Type="http://schemas.openxmlformats.org/officeDocument/2006/relationships/hyperlink" Target="mailto:MARVINSPONS@YAHOO.COM" TargetMode="External"/><Relationship Id="rId26" Type="http://schemas.openxmlformats.org/officeDocument/2006/relationships/hyperlink" Target="mailto:SANDRAFLORESARIETA@GMAIL.COM" TargetMode="External"/><Relationship Id="rId21" Type="http://schemas.openxmlformats.org/officeDocument/2006/relationships/hyperlink" Target="mailto:NINA_SAN@MIKE.RI" TargetMode="External"/><Relationship Id="rId34" Type="http://schemas.openxmlformats.org/officeDocument/2006/relationships/hyperlink" Target="mailto:ANGEL.GUASTAFERRO@AES.COM" TargetMode="External"/><Relationship Id="rId7" Type="http://schemas.openxmlformats.org/officeDocument/2006/relationships/hyperlink" Target="mailto:PAREDES.GRACE@GMAIL.COM" TargetMode="External"/><Relationship Id="rId12" Type="http://schemas.openxmlformats.org/officeDocument/2006/relationships/hyperlink" Target="mailto:VELASQUEZ.71@HOTMAIL.COM" TargetMode="External"/><Relationship Id="rId17" Type="http://schemas.openxmlformats.org/officeDocument/2006/relationships/hyperlink" Target="mailto:QUINTERO@GMAIL.COM" TargetMode="External"/><Relationship Id="rId25" Type="http://schemas.openxmlformats.org/officeDocument/2006/relationships/hyperlink" Target="mailto:ALBAPALOMERA@GMAIL.COM" TargetMode="External"/><Relationship Id="rId33" Type="http://schemas.openxmlformats.org/officeDocument/2006/relationships/hyperlink" Target="mailto:GUILLERMO_MAL@YAHOO.ES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SERMARIL@HOTMAIL.COM" TargetMode="External"/><Relationship Id="rId16" Type="http://schemas.openxmlformats.org/officeDocument/2006/relationships/hyperlink" Target="mailto:davidsolar@hotmail.com" TargetMode="External"/><Relationship Id="rId20" Type="http://schemas.openxmlformats.org/officeDocument/2006/relationships/hyperlink" Target="mailto:ALEX_7106@HOTMAIL.COM" TargetMode="External"/><Relationship Id="rId29" Type="http://schemas.openxmlformats.org/officeDocument/2006/relationships/hyperlink" Target="mailto:LBAEZ@LISHIBAEZ.COM" TargetMode="External"/><Relationship Id="rId1" Type="http://schemas.openxmlformats.org/officeDocument/2006/relationships/hyperlink" Target="mailto:FILIN@MAIL.RU" TargetMode="External"/><Relationship Id="rId6" Type="http://schemas.openxmlformats.org/officeDocument/2006/relationships/hyperlink" Target="mailto:NLANDOLFO67@GMAIL.COM" TargetMode="External"/><Relationship Id="rId11" Type="http://schemas.openxmlformats.org/officeDocument/2006/relationships/hyperlink" Target="mailto:hantsheeseemile@hotmail.com" TargetMode="External"/><Relationship Id="rId24" Type="http://schemas.openxmlformats.org/officeDocument/2006/relationships/hyperlink" Target="mailto:AFORT@CATAMAI.COM" TargetMode="External"/><Relationship Id="rId32" Type="http://schemas.openxmlformats.org/officeDocument/2006/relationships/hyperlink" Target="mailto:EFRENCAMARGO@GMAIL.COM" TargetMode="External"/><Relationship Id="rId37" Type="http://schemas.openxmlformats.org/officeDocument/2006/relationships/hyperlink" Target="mailto:RICARDOFOBG7@GMAIL.COM" TargetMode="External"/><Relationship Id="rId5" Type="http://schemas.openxmlformats.org/officeDocument/2006/relationships/hyperlink" Target="mailto:ZWRVEN@GMAIL.COM" TargetMode="External"/><Relationship Id="rId15" Type="http://schemas.openxmlformats.org/officeDocument/2006/relationships/hyperlink" Target="mailto:VENEGAS1977@GMAIL.COM" TargetMode="External"/><Relationship Id="rId23" Type="http://schemas.openxmlformats.org/officeDocument/2006/relationships/hyperlink" Target="mailto:ppalomera@catamai.com" TargetMode="External"/><Relationship Id="rId28" Type="http://schemas.openxmlformats.org/officeDocument/2006/relationships/hyperlink" Target="mailto:MORUVICE@GMAIL.COM" TargetMode="External"/><Relationship Id="rId36" Type="http://schemas.openxmlformats.org/officeDocument/2006/relationships/hyperlink" Target="mailto:ISAGUSTOSO01@GMAIL.COM" TargetMode="External"/><Relationship Id="rId10" Type="http://schemas.openxmlformats.org/officeDocument/2006/relationships/hyperlink" Target="mailto:YANET860406@HOTMAIL.COM" TargetMode="External"/><Relationship Id="rId19" Type="http://schemas.openxmlformats.org/officeDocument/2006/relationships/hyperlink" Target="mailto:KARENIAMARIA@GMAIL.COM" TargetMode="External"/><Relationship Id="rId31" Type="http://schemas.openxmlformats.org/officeDocument/2006/relationships/hyperlink" Target="mailto:ADRIANAMAR49@HOTMAIL.COM" TargetMode="External"/><Relationship Id="rId4" Type="http://schemas.openxmlformats.org/officeDocument/2006/relationships/hyperlink" Target="mailto:VIGATO1714@GMAIL.COM" TargetMode="External"/><Relationship Id="rId9" Type="http://schemas.openxmlformats.org/officeDocument/2006/relationships/hyperlink" Target="mailto:NU&#209;EZ500412@GMAIL.COM" TargetMode="External"/><Relationship Id="rId14" Type="http://schemas.openxmlformats.org/officeDocument/2006/relationships/hyperlink" Target="mailto:VEGAINVEST.ASOC@VEGAINVESTSD.COM" TargetMode="External"/><Relationship Id="rId22" Type="http://schemas.openxmlformats.org/officeDocument/2006/relationships/hyperlink" Target="mailto:OCULSODR@GMAIL.COM" TargetMode="External"/><Relationship Id="rId27" Type="http://schemas.openxmlformats.org/officeDocument/2006/relationships/hyperlink" Target="mailto:ATALAVERA135@GMAIL.COM" TargetMode="External"/><Relationship Id="rId30" Type="http://schemas.openxmlformats.org/officeDocument/2006/relationships/hyperlink" Target="mailto:JSANTOLUGO@HOTMAIL.COM" TargetMode="External"/><Relationship Id="rId35" Type="http://schemas.openxmlformats.org/officeDocument/2006/relationships/hyperlink" Target="mailto:IRMAGOMEZ25@HOTMAIL.COM" TargetMode="External"/><Relationship Id="rId8" Type="http://schemas.openxmlformats.org/officeDocument/2006/relationships/hyperlink" Target="mailto:PUROBLANCO@ME.COM" TargetMode="External"/><Relationship Id="rId3" Type="http://schemas.openxmlformats.org/officeDocument/2006/relationships/hyperlink" Target="mailto:ERICKAMAGDALENA@HOT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KARINACUBILLA22@GMAIL.COM" TargetMode="External"/><Relationship Id="rId3" Type="http://schemas.openxmlformats.org/officeDocument/2006/relationships/hyperlink" Target="mailto:ALCIDESJGL12@GMAIL.COM" TargetMode="External"/><Relationship Id="rId7" Type="http://schemas.openxmlformats.org/officeDocument/2006/relationships/hyperlink" Target="mailto:ROSSIOCANDO@GMAIL.COM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mailto:ANDRS@MUNDOPUBLICOM.NET" TargetMode="External"/><Relationship Id="rId1" Type="http://schemas.openxmlformats.org/officeDocument/2006/relationships/hyperlink" Target="mailto:DRAROSASANCHEZ@HOTMAIL.COM" TargetMode="External"/><Relationship Id="rId6" Type="http://schemas.openxmlformats.org/officeDocument/2006/relationships/hyperlink" Target="mailto:MMMSFR@MAIL.RU" TargetMode="External"/><Relationship Id="rId11" Type="http://schemas.openxmlformats.org/officeDocument/2006/relationships/hyperlink" Target="mailto:MARCHILA@MSN.COM" TargetMode="External"/><Relationship Id="rId5" Type="http://schemas.openxmlformats.org/officeDocument/2006/relationships/hyperlink" Target="mailto:J.ARROYORIVERA@YAHOO.COM" TargetMode="External"/><Relationship Id="rId10" Type="http://schemas.openxmlformats.org/officeDocument/2006/relationships/hyperlink" Target="mailto:LUNAPARCHE@GMAIL.COM" TargetMode="External"/><Relationship Id="rId4" Type="http://schemas.openxmlformats.org/officeDocument/2006/relationships/hyperlink" Target="mailto:EDRAOT@GMAIL.COM" TargetMode="External"/><Relationship Id="rId9" Type="http://schemas.openxmlformats.org/officeDocument/2006/relationships/hyperlink" Target="mailto:ADRIAN.EDITO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G22"/>
  <sheetViews>
    <sheetView showWhiteSpace="0" zoomScale="85" zoomScaleNormal="85" workbookViewId="0">
      <selection activeCell="F27" sqref="F27"/>
    </sheetView>
  </sheetViews>
  <sheetFormatPr baseColWidth="10" defaultColWidth="11.42578125" defaultRowHeight="12.75"/>
  <cols>
    <col min="1" max="1" width="26.5703125" style="14" customWidth="1"/>
    <col min="2" max="2" width="10.7109375" style="14" customWidth="1"/>
    <col min="3" max="3" width="16.5703125" style="14" customWidth="1"/>
    <col min="4" max="4" width="15.5703125" style="14" customWidth="1"/>
    <col min="5" max="5" width="22.5703125" style="14" customWidth="1"/>
    <col min="6" max="6" width="12.140625" style="14" customWidth="1"/>
    <col min="7" max="16384" width="11.42578125" style="14"/>
  </cols>
  <sheetData>
    <row r="1" spans="1:7" ht="21" customHeight="1">
      <c r="A1" s="129" t="s">
        <v>0</v>
      </c>
      <c r="B1" s="129"/>
      <c r="C1" s="129"/>
      <c r="D1" s="129"/>
      <c r="E1" s="129"/>
      <c r="F1" s="129"/>
    </row>
    <row r="2" spans="1:7" ht="8.25" customHeight="1">
      <c r="A2" s="15"/>
      <c r="B2" s="15"/>
      <c r="C2" s="15"/>
      <c r="D2" s="15"/>
      <c r="E2" s="15"/>
      <c r="F2" s="15"/>
    </row>
    <row r="3" spans="1:7" ht="21" customHeight="1">
      <c r="A3" s="130" t="s">
        <v>1</v>
      </c>
      <c r="B3" s="130"/>
      <c r="C3" s="130"/>
      <c r="D3" s="130"/>
      <c r="E3" s="130"/>
      <c r="F3" s="130"/>
    </row>
    <row r="4" spans="1:7" ht="12.75" customHeight="1"/>
    <row r="5" spans="1:7" customFormat="1" ht="18.75" customHeight="1">
      <c r="A5" s="16" t="s">
        <v>2</v>
      </c>
      <c r="B5" s="17"/>
      <c r="C5" s="17"/>
      <c r="D5" s="17"/>
      <c r="E5" s="17"/>
    </row>
    <row r="6" spans="1:7" customFormat="1" ht="9" customHeight="1">
      <c r="A6" s="16"/>
      <c r="B6" s="17"/>
      <c r="C6" s="17"/>
      <c r="D6" s="17"/>
      <c r="E6" s="17"/>
    </row>
    <row r="7" spans="1:7" ht="45" customHeight="1">
      <c r="A7" s="127" t="s">
        <v>3</v>
      </c>
      <c r="B7" s="127"/>
      <c r="C7" s="127"/>
      <c r="D7" s="127"/>
      <c r="E7" s="127"/>
      <c r="F7" s="127"/>
      <c r="G7" s="36"/>
    </row>
    <row r="8" spans="1:7" ht="46.5" customHeight="1">
      <c r="A8" s="127" t="s">
        <v>4</v>
      </c>
      <c r="B8" s="127"/>
      <c r="C8" s="127"/>
      <c r="D8" s="127"/>
      <c r="E8" s="127"/>
      <c r="F8" s="127"/>
      <c r="G8" s="36"/>
    </row>
    <row r="9" spans="1:7" ht="32.25" customHeight="1">
      <c r="A9" s="127" t="s">
        <v>5</v>
      </c>
      <c r="B9" s="127"/>
      <c r="C9" s="127"/>
      <c r="D9" s="127"/>
      <c r="E9" s="127"/>
      <c r="F9" s="35"/>
      <c r="G9" s="36"/>
    </row>
    <row r="10" spans="1:7" ht="32.25" customHeight="1">
      <c r="A10" s="127" t="s">
        <v>6</v>
      </c>
      <c r="B10" s="127"/>
      <c r="C10" s="127"/>
      <c r="D10" s="127"/>
      <c r="E10" s="127"/>
      <c r="F10" s="35"/>
      <c r="G10" s="36"/>
    </row>
    <row r="11" spans="1:7" ht="32.25" customHeight="1">
      <c r="A11" s="127" t="s">
        <v>7</v>
      </c>
      <c r="B11" s="127"/>
      <c r="C11" s="127"/>
      <c r="D11" s="127"/>
      <c r="E11" s="127"/>
      <c r="F11" s="35"/>
      <c r="G11" s="36"/>
    </row>
    <row r="12" spans="1:7" ht="32.25" customHeight="1">
      <c r="A12" s="127" t="s">
        <v>8</v>
      </c>
      <c r="B12" s="127"/>
      <c r="C12" s="127"/>
      <c r="D12" s="127"/>
      <c r="E12" s="127"/>
      <c r="F12" s="127"/>
      <c r="G12" s="36"/>
    </row>
    <row r="13" spans="1:7" ht="32.25" customHeight="1">
      <c r="A13" s="127" t="s">
        <v>9</v>
      </c>
      <c r="B13" s="127"/>
      <c r="C13" s="127"/>
      <c r="D13" s="127"/>
      <c r="E13" s="127"/>
      <c r="F13" s="127"/>
      <c r="G13" s="36"/>
    </row>
    <row r="14" spans="1:7" ht="32.25" customHeight="1">
      <c r="A14" s="127" t="s">
        <v>10</v>
      </c>
      <c r="B14" s="127"/>
      <c r="C14" s="127"/>
      <c r="D14" s="127"/>
      <c r="E14" s="127"/>
      <c r="F14" s="35"/>
      <c r="G14" s="36"/>
    </row>
    <row r="15" spans="1:7" ht="32.25" customHeight="1">
      <c r="A15" s="127" t="s">
        <v>11</v>
      </c>
      <c r="B15" s="127"/>
      <c r="C15" s="127"/>
      <c r="D15" s="127"/>
      <c r="E15" s="127"/>
      <c r="F15" s="35"/>
      <c r="G15" s="36"/>
    </row>
    <row r="16" spans="1:7" ht="20.25" customHeight="1">
      <c r="A16" s="128"/>
      <c r="B16" s="128"/>
      <c r="C16" s="128"/>
      <c r="D16" s="128"/>
      <c r="E16" s="128"/>
      <c r="F16" s="128"/>
    </row>
    <row r="17" spans="1:5" ht="21.75" customHeight="1"/>
    <row r="18" spans="1:5" ht="15">
      <c r="A18" s="17"/>
      <c r="B18" s="17"/>
      <c r="C18" s="17"/>
      <c r="D18" s="17"/>
      <c r="E18" s="17"/>
    </row>
    <row r="19" spans="1:5" ht="15">
      <c r="A19" s="17"/>
      <c r="B19" s="17"/>
      <c r="C19" s="17"/>
      <c r="D19" s="17"/>
      <c r="E19" s="17"/>
    </row>
    <row r="20" spans="1:5" ht="15">
      <c r="A20" s="17"/>
      <c r="B20" s="17"/>
      <c r="C20" s="17"/>
      <c r="D20" s="17"/>
      <c r="E20" s="17"/>
    </row>
    <row r="21" spans="1:5" ht="15">
      <c r="A21" s="17"/>
      <c r="B21" s="17"/>
      <c r="C21" s="17"/>
      <c r="D21" s="17"/>
      <c r="E21" s="17"/>
    </row>
    <row r="22" spans="1:5" ht="33" customHeight="1">
      <c r="A22" s="126" t="s">
        <v>12</v>
      </c>
      <c r="B22" s="126"/>
      <c r="C22" s="126"/>
      <c r="D22" s="126"/>
      <c r="E22" s="126"/>
    </row>
  </sheetData>
  <mergeCells count="13">
    <mergeCell ref="A1:F1"/>
    <mergeCell ref="A3:F3"/>
    <mergeCell ref="A14:E14"/>
    <mergeCell ref="A15:E15"/>
    <mergeCell ref="A8:F8"/>
    <mergeCell ref="A12:F12"/>
    <mergeCell ref="A13:F13"/>
    <mergeCell ref="A7:F7"/>
    <mergeCell ref="A22:E22"/>
    <mergeCell ref="A9:E9"/>
    <mergeCell ref="A10:E10"/>
    <mergeCell ref="A11:E11"/>
    <mergeCell ref="A16:F16"/>
  </mergeCells>
  <printOptions horizontalCentered="1"/>
  <pageMargins left="0.28999999999999998" right="0.28999999999999998" top="1.99" bottom="0.59" header="0.97" footer="0.31496062992126"/>
  <pageSetup scale="90" orientation="portrait" r:id="rId1"/>
  <headerFooter>
    <oddHeader>&amp;L&amp;"Verdana,Negrita"&amp;9&amp;KC00000MINISTERIO DE INTERIOR Y POLICIA&amp;"Verdana,Normal" &amp;C&amp;"Verdana,Negrita"&amp;K03-002
INFORMACIÓN REQUERIDA POR LA
DIRECCIÓN DE PLANIFICACIÓN Y DESARROLLO&amp;R&amp;"Verdana,Negrita"&amp;9&amp;KC00000 NOVIEMBRE  2020</oddHeader>
    <oddFooter>&amp;C&amp;"Verdana,Negrita Cursiva"&amp;8Dirección de Planificación y Desarrollo&amp;R&amp;"Verdana,Normal"&amp;8&amp;P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X129"/>
  <sheetViews>
    <sheetView view="pageBreakPreview" zoomScale="80" zoomScaleNormal="70" zoomScaleSheetLayoutView="80" zoomScalePageLayoutView="7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M5" sqref="M5"/>
    </sheetView>
  </sheetViews>
  <sheetFormatPr baseColWidth="10" defaultColWidth="11.42578125" defaultRowHeight="15"/>
  <cols>
    <col min="1" max="1" width="8" customWidth="1"/>
    <col min="2" max="2" width="11" customWidth="1"/>
    <col min="3" max="3" width="20.140625" customWidth="1"/>
    <col min="4" max="4" width="53" customWidth="1"/>
    <col min="5" max="5" width="16" customWidth="1"/>
    <col min="6" max="6" width="16.7109375" customWidth="1"/>
    <col min="7" max="7" width="14.85546875" customWidth="1"/>
    <col min="8" max="8" width="30" customWidth="1"/>
    <col min="9" max="9" width="19" customWidth="1"/>
    <col min="10" max="10" width="23.28515625" customWidth="1"/>
    <col min="11" max="11" width="18.5703125" customWidth="1"/>
    <col min="12" max="12" width="41.85546875" customWidth="1"/>
    <col min="13" max="13" width="33.42578125" customWidth="1"/>
    <col min="14" max="14" width="14.7109375" customWidth="1"/>
    <col min="15" max="15" width="10.7109375" customWidth="1"/>
    <col min="16" max="16" width="8.7109375" customWidth="1"/>
    <col min="17" max="17" width="12.28515625" customWidth="1"/>
    <col min="18" max="18" width="26.42578125" customWidth="1"/>
    <col min="19" max="19" width="13.28515625" customWidth="1"/>
    <col min="20" max="20" width="23.42578125" customWidth="1"/>
    <col min="21" max="21" width="25.7109375" customWidth="1"/>
    <col min="22" max="22" width="24.42578125" customWidth="1"/>
    <col min="23" max="24" width="37.5703125" customWidth="1"/>
  </cols>
  <sheetData>
    <row r="1" spans="1:2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4" ht="18">
      <c r="A2" s="133" t="s">
        <v>13</v>
      </c>
      <c r="B2" s="133"/>
      <c r="C2" s="133"/>
      <c r="D2" s="133"/>
      <c r="E2" s="133"/>
      <c r="F2" s="133"/>
      <c r="G2" s="133"/>
      <c r="H2" s="133"/>
      <c r="I2" s="5"/>
      <c r="J2" s="5"/>
      <c r="K2" s="5"/>
      <c r="L2" s="5"/>
      <c r="M2" s="5"/>
      <c r="N2" s="5"/>
      <c r="O2" s="5"/>
      <c r="P2" s="5"/>
      <c r="Q2" s="5"/>
      <c r="R2" s="5"/>
      <c r="S2" s="6"/>
      <c r="T2" s="7"/>
      <c r="U2" s="7"/>
      <c r="V2" s="7"/>
    </row>
    <row r="3" spans="1:24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4" ht="19.5" customHeight="1">
      <c r="A4" s="134" t="s">
        <v>14</v>
      </c>
      <c r="B4" s="134"/>
      <c r="C4" s="134"/>
      <c r="D4" s="134"/>
      <c r="E4" s="134"/>
      <c r="F4" s="134"/>
      <c r="G4" s="134"/>
      <c r="H4" s="134"/>
      <c r="I4" s="8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4" ht="15.75">
      <c r="A5" s="4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4" ht="31.5" customHeight="1">
      <c r="A6" s="135" t="s">
        <v>15</v>
      </c>
      <c r="B6" s="137" t="s">
        <v>16</v>
      </c>
      <c r="C6" s="137" t="s">
        <v>17</v>
      </c>
      <c r="D6" s="137" t="s">
        <v>18</v>
      </c>
      <c r="E6" s="137" t="s">
        <v>19</v>
      </c>
      <c r="F6" s="137" t="s">
        <v>20</v>
      </c>
      <c r="G6" s="137" t="s">
        <v>21</v>
      </c>
      <c r="H6" s="137" t="s">
        <v>22</v>
      </c>
      <c r="I6" s="137" t="s">
        <v>23</v>
      </c>
      <c r="J6" s="137" t="s">
        <v>24</v>
      </c>
      <c r="K6" s="137" t="s">
        <v>25</v>
      </c>
      <c r="L6" s="137" t="s">
        <v>26</v>
      </c>
      <c r="M6" s="137" t="s">
        <v>27</v>
      </c>
      <c r="N6" s="137" t="s">
        <v>28</v>
      </c>
      <c r="O6" s="131" t="s">
        <v>29</v>
      </c>
      <c r="P6" s="137" t="s">
        <v>30</v>
      </c>
      <c r="Q6" s="137" t="s">
        <v>31</v>
      </c>
      <c r="R6" s="137" t="s">
        <v>32</v>
      </c>
      <c r="S6" s="137" t="s">
        <v>33</v>
      </c>
      <c r="T6" s="141" t="s">
        <v>34</v>
      </c>
      <c r="U6" s="142"/>
      <c r="V6" s="143"/>
      <c r="W6" s="138" t="s">
        <v>35</v>
      </c>
      <c r="X6" s="139"/>
    </row>
    <row r="7" spans="1:24" ht="27" customHeight="1">
      <c r="A7" s="136"/>
      <c r="B7" s="136"/>
      <c r="C7" s="136"/>
      <c r="D7" s="136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32"/>
      <c r="P7" s="140"/>
      <c r="Q7" s="140"/>
      <c r="R7" s="140"/>
      <c r="S7" s="140"/>
      <c r="T7" s="18" t="s">
        <v>36</v>
      </c>
      <c r="U7" s="18" t="s">
        <v>37</v>
      </c>
      <c r="V7" s="19" t="s">
        <v>38</v>
      </c>
      <c r="W7" s="60" t="s">
        <v>39</v>
      </c>
      <c r="X7" s="61" t="s">
        <v>40</v>
      </c>
    </row>
    <row r="8" spans="1:24" ht="43.5" customHeight="1">
      <c r="A8" s="94">
        <v>1</v>
      </c>
      <c r="B8" s="95">
        <v>44459</v>
      </c>
      <c r="C8" s="96">
        <v>45014</v>
      </c>
      <c r="D8" s="97" t="s">
        <v>491</v>
      </c>
      <c r="E8" s="98"/>
      <c r="F8" s="98"/>
      <c r="G8" s="98" t="s">
        <v>650</v>
      </c>
      <c r="H8" s="99" t="s">
        <v>535</v>
      </c>
      <c r="I8" s="99" t="s">
        <v>454</v>
      </c>
      <c r="J8" s="100" t="s">
        <v>322</v>
      </c>
      <c r="K8" s="94" t="s">
        <v>539</v>
      </c>
      <c r="L8" s="101" t="s">
        <v>660</v>
      </c>
      <c r="M8" s="98" t="s">
        <v>661</v>
      </c>
      <c r="N8" s="95">
        <v>34444</v>
      </c>
      <c r="O8" s="100">
        <f>2023-1994</f>
        <v>29</v>
      </c>
      <c r="P8" s="99" t="s">
        <v>43</v>
      </c>
      <c r="Q8" s="98" t="s">
        <v>586</v>
      </c>
      <c r="R8" s="98" t="s">
        <v>84</v>
      </c>
      <c r="S8" s="100" t="s">
        <v>659</v>
      </c>
      <c r="T8" s="102" t="s">
        <v>61</v>
      </c>
      <c r="U8" s="102" t="s">
        <v>146</v>
      </c>
      <c r="V8" s="102" t="s">
        <v>655</v>
      </c>
      <c r="W8" s="55"/>
      <c r="X8" s="55"/>
    </row>
    <row r="9" spans="1:24" ht="55.5" customHeight="1">
      <c r="A9" s="94">
        <v>2</v>
      </c>
      <c r="B9" s="95">
        <v>44736</v>
      </c>
      <c r="C9" s="96">
        <v>45014</v>
      </c>
      <c r="D9" s="97" t="s">
        <v>492</v>
      </c>
      <c r="E9" s="98"/>
      <c r="F9" s="98"/>
      <c r="G9" s="98" t="s">
        <v>576</v>
      </c>
      <c r="H9" s="99" t="s">
        <v>536</v>
      </c>
      <c r="I9" s="99" t="s">
        <v>245</v>
      </c>
      <c r="J9" s="103" t="s">
        <v>246</v>
      </c>
      <c r="K9" s="94" t="s">
        <v>540</v>
      </c>
      <c r="L9" s="104" t="s">
        <v>666</v>
      </c>
      <c r="M9" s="98" t="s">
        <v>667</v>
      </c>
      <c r="N9" s="95">
        <v>26980</v>
      </c>
      <c r="O9" s="100">
        <f>2022-1973</f>
        <v>49</v>
      </c>
      <c r="P9" s="99" t="s">
        <v>57</v>
      </c>
      <c r="Q9" s="98" t="s">
        <v>58</v>
      </c>
      <c r="R9" s="102" t="s">
        <v>668</v>
      </c>
      <c r="S9" s="100" t="s">
        <v>642</v>
      </c>
      <c r="T9" s="102" t="s">
        <v>61</v>
      </c>
      <c r="U9" s="102" t="s">
        <v>146</v>
      </c>
      <c r="V9" s="102" t="s">
        <v>595</v>
      </c>
      <c r="W9" s="24"/>
      <c r="X9" s="24"/>
    </row>
    <row r="10" spans="1:24" ht="44.25" customHeight="1">
      <c r="A10" s="94">
        <v>3</v>
      </c>
      <c r="B10" s="95">
        <v>44729</v>
      </c>
      <c r="C10" s="96">
        <v>45014</v>
      </c>
      <c r="D10" s="97" t="s">
        <v>493</v>
      </c>
      <c r="E10" s="98"/>
      <c r="F10" s="98"/>
      <c r="G10" s="98" t="s">
        <v>576</v>
      </c>
      <c r="H10" s="99" t="s">
        <v>536</v>
      </c>
      <c r="I10" s="99" t="s">
        <v>86</v>
      </c>
      <c r="J10" s="103" t="s">
        <v>87</v>
      </c>
      <c r="K10" s="94" t="s">
        <v>541</v>
      </c>
      <c r="L10" s="101" t="s">
        <v>597</v>
      </c>
      <c r="M10" s="98" t="s">
        <v>598</v>
      </c>
      <c r="N10" s="95">
        <v>18365</v>
      </c>
      <c r="O10" s="100">
        <f>2023-1950</f>
        <v>73</v>
      </c>
      <c r="P10" s="99" t="s">
        <v>57</v>
      </c>
      <c r="Q10" s="98" t="s">
        <v>58</v>
      </c>
      <c r="R10" s="98" t="s">
        <v>599</v>
      </c>
      <c r="S10" s="100" t="s">
        <v>570</v>
      </c>
      <c r="T10" s="102" t="s">
        <v>61</v>
      </c>
      <c r="U10" s="102" t="s">
        <v>146</v>
      </c>
      <c r="V10" s="102" t="s">
        <v>600</v>
      </c>
      <c r="W10" s="24"/>
      <c r="X10" s="24"/>
    </row>
    <row r="11" spans="1:24" ht="49.5" customHeight="1">
      <c r="A11" s="94">
        <v>4</v>
      </c>
      <c r="B11" s="95">
        <v>44714</v>
      </c>
      <c r="C11" s="96">
        <v>45014</v>
      </c>
      <c r="D11" s="97" t="s">
        <v>494</v>
      </c>
      <c r="E11" s="98"/>
      <c r="F11" s="98"/>
      <c r="G11" s="98" t="s">
        <v>576</v>
      </c>
      <c r="H11" s="99" t="s">
        <v>536</v>
      </c>
      <c r="I11" s="99" t="s">
        <v>86</v>
      </c>
      <c r="J11" s="103" t="s">
        <v>87</v>
      </c>
      <c r="K11" s="94" t="s">
        <v>542</v>
      </c>
      <c r="L11" s="101" t="s">
        <v>640</v>
      </c>
      <c r="M11" s="98" t="s">
        <v>641</v>
      </c>
      <c r="N11" s="95">
        <v>26212</v>
      </c>
      <c r="O11" s="100">
        <f>2022-1971</f>
        <v>51</v>
      </c>
      <c r="P11" s="99" t="s">
        <v>57</v>
      </c>
      <c r="Q11" s="98" t="s">
        <v>58</v>
      </c>
      <c r="R11" s="98" t="s">
        <v>639</v>
      </c>
      <c r="S11" s="100" t="s">
        <v>642</v>
      </c>
      <c r="T11" s="102" t="s">
        <v>61</v>
      </c>
      <c r="U11" s="102" t="s">
        <v>146</v>
      </c>
      <c r="V11" s="102" t="s">
        <v>215</v>
      </c>
      <c r="W11" s="24"/>
      <c r="X11" s="24"/>
    </row>
    <row r="12" spans="1:24" ht="43.5" customHeight="1">
      <c r="A12" s="94">
        <v>5</v>
      </c>
      <c r="B12" s="95">
        <v>44819</v>
      </c>
      <c r="C12" s="96">
        <v>45014</v>
      </c>
      <c r="D12" s="97" t="s">
        <v>495</v>
      </c>
      <c r="E12" s="98"/>
      <c r="F12" s="98"/>
      <c r="G12" s="98"/>
      <c r="H12" s="99" t="s">
        <v>41</v>
      </c>
      <c r="I12" s="99" t="s">
        <v>42</v>
      </c>
      <c r="J12" s="103" t="s">
        <v>558</v>
      </c>
      <c r="K12" s="94">
        <v>77064204</v>
      </c>
      <c r="L12" s="101" t="s">
        <v>630</v>
      </c>
      <c r="M12" s="98" t="s">
        <v>631</v>
      </c>
      <c r="N12" s="95">
        <v>31915</v>
      </c>
      <c r="O12" s="100">
        <f>2022-1987</f>
        <v>35</v>
      </c>
      <c r="P12" s="99" t="s">
        <v>43</v>
      </c>
      <c r="Q12" s="98" t="s">
        <v>44</v>
      </c>
      <c r="R12" s="98" t="s">
        <v>588</v>
      </c>
      <c r="S12" s="100" t="s">
        <v>632</v>
      </c>
      <c r="T12" s="102" t="s">
        <v>61</v>
      </c>
      <c r="U12" s="102" t="s">
        <v>146</v>
      </c>
      <c r="V12" s="102" t="s">
        <v>215</v>
      </c>
      <c r="W12" s="24"/>
      <c r="X12" s="24"/>
    </row>
    <row r="13" spans="1:24" ht="49.5" customHeight="1">
      <c r="A13" s="94">
        <v>6</v>
      </c>
      <c r="B13" s="95">
        <v>44692</v>
      </c>
      <c r="C13" s="96">
        <v>45014</v>
      </c>
      <c r="D13" s="97" t="s">
        <v>496</v>
      </c>
      <c r="E13" s="98"/>
      <c r="F13" s="98"/>
      <c r="G13" s="98" t="s">
        <v>576</v>
      </c>
      <c r="H13" s="99" t="s">
        <v>536</v>
      </c>
      <c r="I13" s="99" t="s">
        <v>333</v>
      </c>
      <c r="J13" s="103" t="s">
        <v>196</v>
      </c>
      <c r="K13" s="94">
        <v>517043197</v>
      </c>
      <c r="L13" s="101" t="s">
        <v>592</v>
      </c>
      <c r="M13" s="98" t="s">
        <v>593</v>
      </c>
      <c r="N13" s="95">
        <v>28718</v>
      </c>
      <c r="O13" s="100">
        <f>2023-1978</f>
        <v>45</v>
      </c>
      <c r="P13" s="99" t="s">
        <v>43</v>
      </c>
      <c r="Q13" s="98" t="s">
        <v>44</v>
      </c>
      <c r="R13" s="98" t="s">
        <v>594</v>
      </c>
      <c r="S13" s="105" t="s">
        <v>596</v>
      </c>
      <c r="T13" s="102" t="s">
        <v>61</v>
      </c>
      <c r="U13" s="102" t="s">
        <v>146</v>
      </c>
      <c r="V13" s="102" t="s">
        <v>595</v>
      </c>
      <c r="W13" s="24"/>
      <c r="X13" s="24"/>
    </row>
    <row r="14" spans="1:24" ht="46.5" customHeight="1">
      <c r="A14" s="94">
        <v>7</v>
      </c>
      <c r="B14" s="95">
        <v>44263</v>
      </c>
      <c r="C14" s="96">
        <v>45014</v>
      </c>
      <c r="D14" s="97" t="s">
        <v>497</v>
      </c>
      <c r="E14" s="98"/>
      <c r="F14" s="98"/>
      <c r="G14" s="98" t="s">
        <v>689</v>
      </c>
      <c r="H14" s="99" t="s">
        <v>536</v>
      </c>
      <c r="I14" s="99" t="s">
        <v>42</v>
      </c>
      <c r="J14" s="103" t="s">
        <v>558</v>
      </c>
      <c r="K14" s="94">
        <v>150343299</v>
      </c>
      <c r="L14" s="101" t="s">
        <v>690</v>
      </c>
      <c r="M14" s="98" t="s">
        <v>691</v>
      </c>
      <c r="N14" s="95">
        <v>21740</v>
      </c>
      <c r="O14" s="100">
        <f>2022-1959</f>
        <v>63</v>
      </c>
      <c r="P14" s="99" t="s">
        <v>57</v>
      </c>
      <c r="Q14" s="106" t="s">
        <v>58</v>
      </c>
      <c r="R14" s="102" t="s">
        <v>693</v>
      </c>
      <c r="S14" s="100" t="s">
        <v>659</v>
      </c>
      <c r="T14" s="103" t="s">
        <v>61</v>
      </c>
      <c r="U14" s="102" t="s">
        <v>146</v>
      </c>
      <c r="V14" s="102" t="s">
        <v>692</v>
      </c>
      <c r="W14" s="24"/>
      <c r="X14" s="24"/>
    </row>
    <row r="15" spans="1:24" ht="27" customHeight="1">
      <c r="A15" s="94">
        <v>8</v>
      </c>
      <c r="B15" s="95">
        <v>44656</v>
      </c>
      <c r="C15" s="96">
        <v>45014</v>
      </c>
      <c r="D15" s="97" t="s">
        <v>498</v>
      </c>
      <c r="E15" s="98"/>
      <c r="F15" s="98"/>
      <c r="G15" s="98"/>
      <c r="H15" s="99" t="s">
        <v>536</v>
      </c>
      <c r="I15" s="99" t="s">
        <v>86</v>
      </c>
      <c r="J15" s="103" t="s">
        <v>87</v>
      </c>
      <c r="K15" s="94" t="s">
        <v>543</v>
      </c>
      <c r="L15" s="107" t="s">
        <v>619</v>
      </c>
      <c r="M15" s="98" t="s">
        <v>620</v>
      </c>
      <c r="N15" s="108">
        <v>24669</v>
      </c>
      <c r="O15" s="100">
        <f>2023-1967</f>
        <v>56</v>
      </c>
      <c r="P15" s="99" t="s">
        <v>57</v>
      </c>
      <c r="Q15" s="98" t="s">
        <v>58</v>
      </c>
      <c r="R15" s="98" t="s">
        <v>621</v>
      </c>
      <c r="S15" s="100" t="s">
        <v>623</v>
      </c>
      <c r="T15" s="102" t="s">
        <v>61</v>
      </c>
      <c r="U15" s="102" t="s">
        <v>146</v>
      </c>
      <c r="V15" s="102" t="s">
        <v>622</v>
      </c>
      <c r="W15" s="24"/>
      <c r="X15" s="24"/>
    </row>
    <row r="16" spans="1:24" s="54" customFormat="1" ht="25.5" customHeight="1">
      <c r="A16" s="94">
        <v>9</v>
      </c>
      <c r="B16" s="95">
        <v>44652</v>
      </c>
      <c r="C16" s="96">
        <v>45014</v>
      </c>
      <c r="D16" s="97" t="s">
        <v>499</v>
      </c>
      <c r="E16" s="95"/>
      <c r="F16" s="98"/>
      <c r="G16" s="98" t="s">
        <v>576</v>
      </c>
      <c r="H16" s="99" t="s">
        <v>536</v>
      </c>
      <c r="I16" s="99" t="s">
        <v>528</v>
      </c>
      <c r="J16" s="103" t="s">
        <v>559</v>
      </c>
      <c r="K16" s="94">
        <v>642952552</v>
      </c>
      <c r="L16" s="101"/>
      <c r="M16" s="98" t="s">
        <v>674</v>
      </c>
      <c r="N16" s="108">
        <v>22277</v>
      </c>
      <c r="O16" s="100">
        <f>2022-1960</f>
        <v>62</v>
      </c>
      <c r="P16" s="99" t="s">
        <v>43</v>
      </c>
      <c r="Q16" s="98" t="s">
        <v>44</v>
      </c>
      <c r="R16" s="98" t="s">
        <v>299</v>
      </c>
      <c r="S16" s="100" t="s">
        <v>629</v>
      </c>
      <c r="T16" s="102" t="s">
        <v>61</v>
      </c>
      <c r="U16" s="102" t="s">
        <v>146</v>
      </c>
      <c r="V16" s="102" t="s">
        <v>600</v>
      </c>
      <c r="W16" s="55"/>
      <c r="X16" s="55"/>
    </row>
    <row r="17" spans="1:24" s="58" customFormat="1" ht="47.25" customHeight="1">
      <c r="A17" s="94">
        <v>10</v>
      </c>
      <c r="B17" s="95">
        <v>44811</v>
      </c>
      <c r="C17" s="96">
        <v>45014</v>
      </c>
      <c r="D17" s="97" t="s">
        <v>500</v>
      </c>
      <c r="E17" s="98"/>
      <c r="F17" s="98"/>
      <c r="G17" s="98"/>
      <c r="H17" s="99" t="s">
        <v>41</v>
      </c>
      <c r="I17" s="99" t="s">
        <v>454</v>
      </c>
      <c r="J17" s="103" t="s">
        <v>322</v>
      </c>
      <c r="K17" s="94" t="s">
        <v>544</v>
      </c>
      <c r="L17" s="101" t="s">
        <v>625</v>
      </c>
      <c r="M17" s="98" t="s">
        <v>626</v>
      </c>
      <c r="N17" s="108">
        <v>28320</v>
      </c>
      <c r="O17" s="100">
        <f>2021-1977</f>
        <v>44</v>
      </c>
      <c r="P17" s="99" t="s">
        <v>57</v>
      </c>
      <c r="Q17" s="98" t="s">
        <v>624</v>
      </c>
      <c r="R17" s="102" t="s">
        <v>628</v>
      </c>
      <c r="S17" s="100" t="s">
        <v>629</v>
      </c>
      <c r="T17" s="102" t="s">
        <v>61</v>
      </c>
      <c r="U17" s="102" t="s">
        <v>146</v>
      </c>
      <c r="V17" s="102" t="s">
        <v>627</v>
      </c>
      <c r="W17" s="24"/>
      <c r="X17" s="24"/>
    </row>
    <row r="18" spans="1:24" s="58" customFormat="1" ht="48" customHeight="1">
      <c r="A18" s="94">
        <v>11</v>
      </c>
      <c r="B18" s="95">
        <v>44251</v>
      </c>
      <c r="C18" s="96">
        <v>45014</v>
      </c>
      <c r="D18" s="97" t="s">
        <v>501</v>
      </c>
      <c r="E18" s="98"/>
      <c r="F18" s="98"/>
      <c r="G18" s="98" t="s">
        <v>576</v>
      </c>
      <c r="H18" s="99" t="s">
        <v>536</v>
      </c>
      <c r="I18" s="99" t="s">
        <v>140</v>
      </c>
      <c r="J18" s="103" t="s">
        <v>257</v>
      </c>
      <c r="K18" s="94" t="s">
        <v>545</v>
      </c>
      <c r="L18" s="101" t="s">
        <v>681</v>
      </c>
      <c r="M18" s="98" t="s">
        <v>682</v>
      </c>
      <c r="N18" s="108">
        <v>27847</v>
      </c>
      <c r="O18" s="100">
        <f>2022-1976</f>
        <v>46</v>
      </c>
      <c r="P18" s="99" t="s">
        <v>57</v>
      </c>
      <c r="Q18" s="98" t="s">
        <v>71</v>
      </c>
      <c r="R18" s="98" t="s">
        <v>684</v>
      </c>
      <c r="S18" s="100" t="s">
        <v>685</v>
      </c>
      <c r="T18" s="102" t="s">
        <v>61</v>
      </c>
      <c r="U18" s="102" t="s">
        <v>146</v>
      </c>
      <c r="V18" s="102" t="s">
        <v>683</v>
      </c>
      <c r="W18" s="62"/>
      <c r="X18" s="62"/>
    </row>
    <row r="19" spans="1:24" s="58" customFormat="1" ht="69" customHeight="1">
      <c r="A19" s="94">
        <v>12</v>
      </c>
      <c r="B19" s="95">
        <v>44859</v>
      </c>
      <c r="C19" s="96">
        <v>45014</v>
      </c>
      <c r="D19" s="97" t="s">
        <v>502</v>
      </c>
      <c r="E19" s="98"/>
      <c r="F19" s="98"/>
      <c r="G19" s="98"/>
      <c r="H19" s="99" t="s">
        <v>41</v>
      </c>
      <c r="I19" s="99" t="s">
        <v>529</v>
      </c>
      <c r="J19" s="103" t="s">
        <v>560</v>
      </c>
      <c r="K19" s="94">
        <v>1285647</v>
      </c>
      <c r="L19" s="107" t="s">
        <v>571</v>
      </c>
      <c r="M19" s="102" t="s">
        <v>572</v>
      </c>
      <c r="N19" s="108">
        <v>22249</v>
      </c>
      <c r="O19" s="100">
        <f>2023-1960</f>
        <v>63</v>
      </c>
      <c r="P19" s="99" t="s">
        <v>43</v>
      </c>
      <c r="Q19" s="98" t="s">
        <v>44</v>
      </c>
      <c r="R19" s="98" t="s">
        <v>573</v>
      </c>
      <c r="S19" s="100" t="s">
        <v>590</v>
      </c>
      <c r="T19" s="102" t="s">
        <v>61</v>
      </c>
      <c r="U19" s="102" t="s">
        <v>575</v>
      </c>
      <c r="V19" s="102" t="s">
        <v>574</v>
      </c>
      <c r="W19" s="55"/>
      <c r="X19" s="55"/>
    </row>
    <row r="20" spans="1:24" s="58" customFormat="1" ht="40.5" customHeight="1">
      <c r="A20" s="94">
        <v>13</v>
      </c>
      <c r="B20" s="95">
        <v>44720</v>
      </c>
      <c r="C20" s="96">
        <v>45014</v>
      </c>
      <c r="D20" s="97" t="s">
        <v>503</v>
      </c>
      <c r="E20" s="98"/>
      <c r="F20" s="98"/>
      <c r="G20" s="98" t="s">
        <v>576</v>
      </c>
      <c r="H20" s="99" t="s">
        <v>536</v>
      </c>
      <c r="I20" s="99" t="s">
        <v>86</v>
      </c>
      <c r="J20" s="103" t="s">
        <v>87</v>
      </c>
      <c r="K20" s="94" t="s">
        <v>546</v>
      </c>
      <c r="L20" s="101" t="s">
        <v>612</v>
      </c>
      <c r="M20" s="98" t="s">
        <v>613</v>
      </c>
      <c r="N20" s="108">
        <v>21951</v>
      </c>
      <c r="O20" s="100">
        <f>2023-1960</f>
        <v>63</v>
      </c>
      <c r="P20" s="99" t="s">
        <v>57</v>
      </c>
      <c r="Q20" s="98" t="s">
        <v>58</v>
      </c>
      <c r="R20" s="98" t="s">
        <v>249</v>
      </c>
      <c r="S20" s="105" t="s">
        <v>154</v>
      </c>
      <c r="T20" s="102" t="s">
        <v>61</v>
      </c>
      <c r="U20" s="102" t="s">
        <v>146</v>
      </c>
      <c r="V20" s="102" t="s">
        <v>614</v>
      </c>
      <c r="W20" s="55"/>
      <c r="X20" s="55"/>
    </row>
    <row r="21" spans="1:24" s="54" customFormat="1" ht="21" customHeight="1">
      <c r="A21" s="94">
        <v>14</v>
      </c>
      <c r="B21" s="95">
        <v>44662</v>
      </c>
      <c r="C21" s="96">
        <v>45014</v>
      </c>
      <c r="D21" s="97" t="s">
        <v>504</v>
      </c>
      <c r="E21" s="98"/>
      <c r="F21" s="98"/>
      <c r="G21" s="98"/>
      <c r="H21" s="99" t="s">
        <v>41</v>
      </c>
      <c r="I21" s="99" t="s">
        <v>530</v>
      </c>
      <c r="J21" s="103" t="s">
        <v>561</v>
      </c>
      <c r="K21" s="109" t="s">
        <v>547</v>
      </c>
      <c r="L21" s="101" t="s">
        <v>686</v>
      </c>
      <c r="M21" s="98" t="s">
        <v>687</v>
      </c>
      <c r="N21" s="108">
        <v>25042</v>
      </c>
      <c r="O21" s="100">
        <f>2022-1968</f>
        <v>54</v>
      </c>
      <c r="P21" s="99" t="s">
        <v>57</v>
      </c>
      <c r="Q21" s="98" t="s">
        <v>58</v>
      </c>
      <c r="R21" s="98" t="s">
        <v>329</v>
      </c>
      <c r="S21" s="100" t="s">
        <v>632</v>
      </c>
      <c r="T21" s="102" t="s">
        <v>61</v>
      </c>
      <c r="U21" s="110" t="s">
        <v>575</v>
      </c>
      <c r="V21" s="102" t="s">
        <v>688</v>
      </c>
      <c r="W21" s="55"/>
      <c r="X21" s="55"/>
    </row>
    <row r="22" spans="1:24" s="54" customFormat="1" ht="41.25" customHeight="1">
      <c r="A22" s="94">
        <v>15</v>
      </c>
      <c r="B22" s="95">
        <v>44736</v>
      </c>
      <c r="C22" s="96">
        <v>45014</v>
      </c>
      <c r="D22" s="97" t="s">
        <v>505</v>
      </c>
      <c r="E22" s="98"/>
      <c r="F22" s="98"/>
      <c r="G22" s="98" t="s">
        <v>576</v>
      </c>
      <c r="H22" s="99" t="s">
        <v>537</v>
      </c>
      <c r="I22" s="99" t="s">
        <v>531</v>
      </c>
      <c r="J22" s="103" t="s">
        <v>562</v>
      </c>
      <c r="K22" s="94">
        <v>1705357158</v>
      </c>
      <c r="L22" s="101" t="s">
        <v>585</v>
      </c>
      <c r="M22" s="98" t="s">
        <v>587</v>
      </c>
      <c r="N22" s="108">
        <v>21148</v>
      </c>
      <c r="O22" s="100">
        <f>2023-1957</f>
        <v>66</v>
      </c>
      <c r="P22" s="99" t="s">
        <v>43</v>
      </c>
      <c r="Q22" s="98" t="s">
        <v>586</v>
      </c>
      <c r="R22" s="102" t="s">
        <v>588</v>
      </c>
      <c r="S22" s="100" t="s">
        <v>591</v>
      </c>
      <c r="T22" s="102" t="s">
        <v>61</v>
      </c>
      <c r="U22" s="102" t="s">
        <v>146</v>
      </c>
      <c r="V22" s="102" t="s">
        <v>589</v>
      </c>
      <c r="W22" s="55"/>
      <c r="X22" s="55"/>
    </row>
    <row r="23" spans="1:24" s="58" customFormat="1" ht="42.75" customHeight="1">
      <c r="A23" s="94">
        <v>16</v>
      </c>
      <c r="B23" s="95">
        <v>44838</v>
      </c>
      <c r="C23" s="96">
        <v>45014</v>
      </c>
      <c r="D23" s="97" t="s">
        <v>506</v>
      </c>
      <c r="E23" s="98"/>
      <c r="F23" s="98"/>
      <c r="G23" s="98"/>
      <c r="H23" s="99" t="s">
        <v>41</v>
      </c>
      <c r="I23" s="99" t="s">
        <v>280</v>
      </c>
      <c r="J23" s="103" t="s">
        <v>480</v>
      </c>
      <c r="K23" s="94" t="s">
        <v>548</v>
      </c>
      <c r="L23" s="101" t="s">
        <v>604</v>
      </c>
      <c r="M23" s="98" t="s">
        <v>605</v>
      </c>
      <c r="N23" s="108">
        <v>34788</v>
      </c>
      <c r="O23" s="100">
        <f>2023-1995</f>
        <v>28</v>
      </c>
      <c r="P23" s="99" t="s">
        <v>43</v>
      </c>
      <c r="Q23" s="98" t="s">
        <v>44</v>
      </c>
      <c r="R23" s="102" t="s">
        <v>606</v>
      </c>
      <c r="S23" s="100" t="s">
        <v>145</v>
      </c>
      <c r="T23" s="102" t="s">
        <v>61</v>
      </c>
      <c r="U23" s="102" t="s">
        <v>146</v>
      </c>
      <c r="V23" s="102" t="s">
        <v>278</v>
      </c>
      <c r="W23" s="55"/>
      <c r="X23" s="55"/>
    </row>
    <row r="24" spans="1:24" s="54" customFormat="1" ht="18.75" customHeight="1">
      <c r="A24" s="94">
        <v>17</v>
      </c>
      <c r="B24" s="95">
        <v>44652</v>
      </c>
      <c r="C24" s="96">
        <v>45014</v>
      </c>
      <c r="D24" s="97" t="s">
        <v>507</v>
      </c>
      <c r="E24" s="95"/>
      <c r="F24" s="98"/>
      <c r="G24" s="98" t="s">
        <v>576</v>
      </c>
      <c r="H24" s="99" t="s">
        <v>536</v>
      </c>
      <c r="I24" s="99" t="s">
        <v>528</v>
      </c>
      <c r="J24" s="103" t="s">
        <v>559</v>
      </c>
      <c r="K24" s="94">
        <v>642939252</v>
      </c>
      <c r="L24" s="101" t="s">
        <v>673</v>
      </c>
      <c r="M24" s="98" t="s">
        <v>674</v>
      </c>
      <c r="N24" s="108">
        <v>17006</v>
      </c>
      <c r="O24" s="100">
        <f>2022-1946</f>
        <v>76</v>
      </c>
      <c r="P24" s="99" t="s">
        <v>57</v>
      </c>
      <c r="Q24" s="98" t="s">
        <v>58</v>
      </c>
      <c r="R24" s="98" t="s">
        <v>329</v>
      </c>
      <c r="S24" s="100" t="s">
        <v>629</v>
      </c>
      <c r="T24" s="102" t="s">
        <v>61</v>
      </c>
      <c r="U24" s="102" t="s">
        <v>146</v>
      </c>
      <c r="V24" s="102" t="s">
        <v>600</v>
      </c>
      <c r="W24" s="24"/>
      <c r="X24" s="24"/>
    </row>
    <row r="25" spans="1:24" s="54" customFormat="1" ht="41.25" customHeight="1">
      <c r="A25" s="94">
        <v>18</v>
      </c>
      <c r="B25" s="95">
        <v>44732</v>
      </c>
      <c r="C25" s="96">
        <v>45014</v>
      </c>
      <c r="D25" s="97" t="s">
        <v>508</v>
      </c>
      <c r="E25" s="98"/>
      <c r="F25" s="98"/>
      <c r="G25" s="98"/>
      <c r="H25" s="99" t="s">
        <v>41</v>
      </c>
      <c r="I25" s="99" t="s">
        <v>437</v>
      </c>
      <c r="J25" s="103" t="s">
        <v>438</v>
      </c>
      <c r="K25" s="94">
        <v>177320818</v>
      </c>
      <c r="L25" s="101" t="s">
        <v>607</v>
      </c>
      <c r="M25" s="98" t="s">
        <v>608</v>
      </c>
      <c r="N25" s="108">
        <v>26172</v>
      </c>
      <c r="O25" s="100">
        <f>2023-1971</f>
        <v>52</v>
      </c>
      <c r="P25" s="99" t="s">
        <v>57</v>
      </c>
      <c r="Q25" s="98" t="s">
        <v>58</v>
      </c>
      <c r="R25" s="102" t="s">
        <v>588</v>
      </c>
      <c r="S25" s="100" t="s">
        <v>611</v>
      </c>
      <c r="T25" s="102" t="s">
        <v>61</v>
      </c>
      <c r="U25" s="102" t="s">
        <v>609</v>
      </c>
      <c r="V25" s="102" t="s">
        <v>610</v>
      </c>
      <c r="W25" s="55"/>
      <c r="X25" s="55"/>
    </row>
    <row r="26" spans="1:24" s="58" customFormat="1" ht="55.5" customHeight="1">
      <c r="A26" s="94">
        <v>19</v>
      </c>
      <c r="B26" s="95">
        <v>44263</v>
      </c>
      <c r="C26" s="96">
        <v>45014</v>
      </c>
      <c r="D26" s="97" t="s">
        <v>509</v>
      </c>
      <c r="E26" s="98"/>
      <c r="F26" s="98"/>
      <c r="G26" s="98" t="s">
        <v>689</v>
      </c>
      <c r="H26" s="99" t="s">
        <v>536</v>
      </c>
      <c r="I26" s="99" t="s">
        <v>42</v>
      </c>
      <c r="J26" s="103" t="s">
        <v>558</v>
      </c>
      <c r="K26" s="94">
        <v>157889383</v>
      </c>
      <c r="L26" s="101" t="s">
        <v>694</v>
      </c>
      <c r="M26" s="98" t="s">
        <v>695</v>
      </c>
      <c r="N26" s="108">
        <v>25189</v>
      </c>
      <c r="O26" s="100">
        <f>2022-1968</f>
        <v>54</v>
      </c>
      <c r="P26" s="99" t="s">
        <v>43</v>
      </c>
      <c r="Q26" s="98" t="s">
        <v>44</v>
      </c>
      <c r="R26" s="102" t="s">
        <v>696</v>
      </c>
      <c r="S26" s="100" t="s">
        <v>659</v>
      </c>
      <c r="T26" s="102" t="s">
        <v>61</v>
      </c>
      <c r="U26" s="102" t="s">
        <v>146</v>
      </c>
      <c r="V26" s="102" t="s">
        <v>692</v>
      </c>
      <c r="W26" s="55"/>
      <c r="X26" s="55"/>
    </row>
    <row r="27" spans="1:24" s="58" customFormat="1" ht="84" customHeight="1">
      <c r="A27" s="94">
        <v>20</v>
      </c>
      <c r="B27" s="95">
        <v>44263</v>
      </c>
      <c r="C27" s="96">
        <v>45014</v>
      </c>
      <c r="D27" s="97" t="s">
        <v>510</v>
      </c>
      <c r="E27" s="98"/>
      <c r="F27" s="98"/>
      <c r="G27" s="98" t="s">
        <v>689</v>
      </c>
      <c r="H27" s="99" t="s">
        <v>535</v>
      </c>
      <c r="I27" s="99" t="s">
        <v>42</v>
      </c>
      <c r="J27" s="103" t="s">
        <v>558</v>
      </c>
      <c r="K27" s="94">
        <v>141509813</v>
      </c>
      <c r="L27" s="101" t="s">
        <v>697</v>
      </c>
      <c r="M27" s="98" t="s">
        <v>698</v>
      </c>
      <c r="N27" s="95">
        <v>36982</v>
      </c>
      <c r="O27" s="100">
        <f>2022-2001</f>
        <v>21</v>
      </c>
      <c r="P27" s="99" t="s">
        <v>43</v>
      </c>
      <c r="Q27" s="98" t="s">
        <v>586</v>
      </c>
      <c r="R27" s="98" t="s">
        <v>84</v>
      </c>
      <c r="S27" s="100" t="s">
        <v>659</v>
      </c>
      <c r="T27" s="102" t="s">
        <v>61</v>
      </c>
      <c r="U27" s="102" t="s">
        <v>146</v>
      </c>
      <c r="V27" s="102" t="s">
        <v>692</v>
      </c>
      <c r="W27" s="55"/>
      <c r="X27" s="55"/>
    </row>
    <row r="28" spans="1:24" ht="18.75" customHeight="1">
      <c r="A28" s="94">
        <v>21</v>
      </c>
      <c r="B28" s="95">
        <v>44812</v>
      </c>
      <c r="C28" s="96">
        <v>45014</v>
      </c>
      <c r="D28" s="97" t="s">
        <v>511</v>
      </c>
      <c r="E28" s="98"/>
      <c r="F28" s="98"/>
      <c r="G28" s="98"/>
      <c r="H28" s="99" t="s">
        <v>538</v>
      </c>
      <c r="I28" s="99" t="s">
        <v>86</v>
      </c>
      <c r="J28" s="103" t="s">
        <v>87</v>
      </c>
      <c r="K28" s="94" t="s">
        <v>549</v>
      </c>
      <c r="L28" s="101" t="s">
        <v>615</v>
      </c>
      <c r="M28" s="98" t="s">
        <v>616</v>
      </c>
      <c r="N28" s="95">
        <v>28063</v>
      </c>
      <c r="O28" s="100">
        <f>2023-1976</f>
        <v>47</v>
      </c>
      <c r="P28" s="99" t="s">
        <v>57</v>
      </c>
      <c r="Q28" s="98" t="s">
        <v>71</v>
      </c>
      <c r="R28" s="98" t="s">
        <v>617</v>
      </c>
      <c r="S28" s="100" t="s">
        <v>618</v>
      </c>
      <c r="T28" s="102" t="s">
        <v>61</v>
      </c>
      <c r="U28" s="102" t="s">
        <v>146</v>
      </c>
      <c r="V28" s="102" t="s">
        <v>374</v>
      </c>
      <c r="W28" s="55"/>
      <c r="X28" s="55"/>
    </row>
    <row r="29" spans="1:24" ht="84" customHeight="1">
      <c r="A29" s="94">
        <v>22</v>
      </c>
      <c r="B29" s="95">
        <v>44714</v>
      </c>
      <c r="C29" s="96">
        <v>45014</v>
      </c>
      <c r="D29" s="97" t="s">
        <v>512</v>
      </c>
      <c r="E29" s="98"/>
      <c r="F29" s="98"/>
      <c r="G29" s="98" t="s">
        <v>576</v>
      </c>
      <c r="H29" s="99" t="s">
        <v>537</v>
      </c>
      <c r="I29" s="99" t="s">
        <v>532</v>
      </c>
      <c r="J29" s="103" t="s">
        <v>87</v>
      </c>
      <c r="K29" s="94" t="s">
        <v>550</v>
      </c>
      <c r="L29" s="101" t="s">
        <v>637</v>
      </c>
      <c r="M29" s="98" t="s">
        <v>638</v>
      </c>
      <c r="N29" s="95">
        <v>27476</v>
      </c>
      <c r="O29" s="100">
        <f>2023-1975</f>
        <v>48</v>
      </c>
      <c r="P29" s="99" t="s">
        <v>43</v>
      </c>
      <c r="Q29" s="98" t="s">
        <v>44</v>
      </c>
      <c r="R29" s="98" t="s">
        <v>565</v>
      </c>
      <c r="S29" s="100" t="s">
        <v>642</v>
      </c>
      <c r="T29" s="102" t="s">
        <v>61</v>
      </c>
      <c r="U29" s="102" t="s">
        <v>146</v>
      </c>
      <c r="V29" s="102" t="s">
        <v>215</v>
      </c>
      <c r="W29" s="55"/>
      <c r="X29" s="55"/>
    </row>
    <row r="30" spans="1:24" ht="63" customHeight="1">
      <c r="A30" s="94">
        <v>23</v>
      </c>
      <c r="B30" s="95">
        <v>44690</v>
      </c>
      <c r="C30" s="96">
        <v>45014</v>
      </c>
      <c r="D30" s="97" t="s">
        <v>513</v>
      </c>
      <c r="E30" s="98"/>
      <c r="F30" s="98"/>
      <c r="G30" s="98"/>
      <c r="H30" s="99" t="s">
        <v>41</v>
      </c>
      <c r="I30" s="99" t="s">
        <v>333</v>
      </c>
      <c r="J30" s="103" t="s">
        <v>196</v>
      </c>
      <c r="K30" s="94">
        <v>733284676</v>
      </c>
      <c r="L30" s="101" t="s">
        <v>563</v>
      </c>
      <c r="M30" s="98" t="s">
        <v>564</v>
      </c>
      <c r="N30" s="95">
        <v>22179</v>
      </c>
      <c r="O30" s="100">
        <f>2023-1960</f>
        <v>63</v>
      </c>
      <c r="P30" s="99" t="s">
        <v>43</v>
      </c>
      <c r="Q30" s="98" t="s">
        <v>44</v>
      </c>
      <c r="R30" s="98" t="s">
        <v>565</v>
      </c>
      <c r="S30" s="100" t="s">
        <v>154</v>
      </c>
      <c r="T30" s="102" t="s">
        <v>61</v>
      </c>
      <c r="U30" s="102" t="s">
        <v>146</v>
      </c>
      <c r="V30" s="102" t="s">
        <v>208</v>
      </c>
      <c r="W30" s="55"/>
      <c r="X30" s="55"/>
    </row>
    <row r="31" spans="1:24" ht="63" customHeight="1">
      <c r="A31" s="94">
        <v>24</v>
      </c>
      <c r="B31" s="95">
        <v>44459</v>
      </c>
      <c r="C31" s="96">
        <v>45014</v>
      </c>
      <c r="D31" s="97" t="s">
        <v>514</v>
      </c>
      <c r="E31" s="98"/>
      <c r="F31" s="98"/>
      <c r="G31" s="98" t="s">
        <v>650</v>
      </c>
      <c r="H31" s="99" t="s">
        <v>536</v>
      </c>
      <c r="I31" s="99" t="s">
        <v>454</v>
      </c>
      <c r="J31" s="103" t="s">
        <v>322</v>
      </c>
      <c r="K31" s="94" t="s">
        <v>551</v>
      </c>
      <c r="L31" s="101" t="s">
        <v>657</v>
      </c>
      <c r="M31" s="98" t="s">
        <v>658</v>
      </c>
      <c r="N31" s="95">
        <v>22652</v>
      </c>
      <c r="O31" s="100">
        <f>2023-1962</f>
        <v>61</v>
      </c>
      <c r="P31" s="99" t="s">
        <v>43</v>
      </c>
      <c r="Q31" s="98" t="s">
        <v>44</v>
      </c>
      <c r="R31" s="102" t="s">
        <v>588</v>
      </c>
      <c r="S31" s="100" t="s">
        <v>659</v>
      </c>
      <c r="T31" s="102" t="s">
        <v>61</v>
      </c>
      <c r="U31" s="102" t="s">
        <v>146</v>
      </c>
      <c r="V31" s="102" t="s">
        <v>655</v>
      </c>
      <c r="W31" s="55"/>
      <c r="X31" s="55"/>
    </row>
    <row r="32" spans="1:24" ht="84" customHeight="1">
      <c r="A32" s="94">
        <v>25</v>
      </c>
      <c r="B32" s="95">
        <v>44813</v>
      </c>
      <c r="C32" s="96">
        <v>45014</v>
      </c>
      <c r="D32" s="97" t="s">
        <v>678</v>
      </c>
      <c r="E32" s="98"/>
      <c r="F32" s="98"/>
      <c r="G32" s="98"/>
      <c r="H32" s="99" t="s">
        <v>41</v>
      </c>
      <c r="I32" s="99" t="s">
        <v>42</v>
      </c>
      <c r="J32" s="103" t="s">
        <v>558</v>
      </c>
      <c r="K32" s="94">
        <v>160269941</v>
      </c>
      <c r="L32" s="101" t="s">
        <v>679</v>
      </c>
      <c r="M32" s="98" t="s">
        <v>680</v>
      </c>
      <c r="N32" s="95">
        <v>18194</v>
      </c>
      <c r="O32" s="100">
        <f>2022-1949</f>
        <v>73</v>
      </c>
      <c r="P32" s="99" t="s">
        <v>43</v>
      </c>
      <c r="Q32" s="98" t="s">
        <v>44</v>
      </c>
      <c r="R32" s="98" t="s">
        <v>247</v>
      </c>
      <c r="S32" s="100" t="s">
        <v>642</v>
      </c>
      <c r="T32" s="102" t="s">
        <v>61</v>
      </c>
      <c r="U32" s="102" t="s">
        <v>146</v>
      </c>
      <c r="V32" s="102" t="s">
        <v>655</v>
      </c>
      <c r="W32" s="55"/>
      <c r="X32" s="55"/>
    </row>
    <row r="33" spans="1:24" ht="63" customHeight="1">
      <c r="A33" s="94">
        <v>26</v>
      </c>
      <c r="B33" s="95">
        <v>44761</v>
      </c>
      <c r="C33" s="96">
        <v>45014</v>
      </c>
      <c r="D33" s="97" t="s">
        <v>515</v>
      </c>
      <c r="E33" s="98"/>
      <c r="F33" s="98"/>
      <c r="G33" s="98"/>
      <c r="H33" s="99" t="s">
        <v>41</v>
      </c>
      <c r="I33" s="99" t="s">
        <v>533</v>
      </c>
      <c r="J33" s="103" t="s">
        <v>633</v>
      </c>
      <c r="K33" s="94">
        <v>523003320</v>
      </c>
      <c r="L33" s="101" t="s">
        <v>634</v>
      </c>
      <c r="M33" s="98" t="s">
        <v>635</v>
      </c>
      <c r="N33" s="95">
        <v>29774</v>
      </c>
      <c r="O33" s="100">
        <f>2022-1981</f>
        <v>41</v>
      </c>
      <c r="P33" s="99" t="s">
        <v>57</v>
      </c>
      <c r="Q33" s="98" t="s">
        <v>44</v>
      </c>
      <c r="R33" s="98" t="s">
        <v>249</v>
      </c>
      <c r="S33" s="100" t="s">
        <v>154</v>
      </c>
      <c r="T33" s="102" t="s">
        <v>61</v>
      </c>
      <c r="U33" s="102" t="s">
        <v>146</v>
      </c>
      <c r="V33" s="102" t="s">
        <v>636</v>
      </c>
      <c r="W33" s="55"/>
      <c r="X33" s="55"/>
    </row>
    <row r="34" spans="1:24" ht="63" customHeight="1">
      <c r="A34" s="94">
        <v>27</v>
      </c>
      <c r="B34" s="95">
        <v>44748</v>
      </c>
      <c r="C34" s="96">
        <v>45014</v>
      </c>
      <c r="D34" s="97" t="s">
        <v>516</v>
      </c>
      <c r="E34" s="98"/>
      <c r="F34" s="98"/>
      <c r="G34" s="98"/>
      <c r="H34" s="99" t="s">
        <v>41</v>
      </c>
      <c r="I34" s="99" t="s">
        <v>534</v>
      </c>
      <c r="J34" s="103" t="s">
        <v>534</v>
      </c>
      <c r="K34" s="94" t="s">
        <v>552</v>
      </c>
      <c r="L34" s="101" t="s">
        <v>675</v>
      </c>
      <c r="M34" s="98" t="s">
        <v>676</v>
      </c>
      <c r="N34" s="95">
        <v>27859</v>
      </c>
      <c r="O34" s="100">
        <f>2022-1976</f>
        <v>46</v>
      </c>
      <c r="P34" s="99" t="s">
        <v>43</v>
      </c>
      <c r="Q34" s="98" t="s">
        <v>44</v>
      </c>
      <c r="R34" s="98" t="s">
        <v>247</v>
      </c>
      <c r="S34" s="100" t="s">
        <v>642</v>
      </c>
      <c r="T34" s="102" t="s">
        <v>61</v>
      </c>
      <c r="U34" s="102" t="s">
        <v>575</v>
      </c>
      <c r="V34" s="102" t="s">
        <v>677</v>
      </c>
      <c r="W34" s="55"/>
      <c r="X34" s="55"/>
    </row>
    <row r="35" spans="1:24" ht="63" customHeight="1">
      <c r="A35" s="94">
        <v>28</v>
      </c>
      <c r="B35" s="95">
        <v>44781</v>
      </c>
      <c r="C35" s="96">
        <v>45014</v>
      </c>
      <c r="D35" s="97" t="s">
        <v>517</v>
      </c>
      <c r="E35" s="98"/>
      <c r="F35" s="98"/>
      <c r="G35" s="98" t="s">
        <v>576</v>
      </c>
      <c r="H35" s="99" t="s">
        <v>536</v>
      </c>
      <c r="I35" s="99" t="s">
        <v>42</v>
      </c>
      <c r="J35" s="103" t="s">
        <v>558</v>
      </c>
      <c r="K35" s="94">
        <v>68568531</v>
      </c>
      <c r="L35" s="101" t="s">
        <v>583</v>
      </c>
      <c r="M35" s="98" t="s">
        <v>584</v>
      </c>
      <c r="N35" s="95">
        <v>24486</v>
      </c>
      <c r="O35" s="100">
        <f>2023-1967</f>
        <v>56</v>
      </c>
      <c r="P35" s="99" t="s">
        <v>43</v>
      </c>
      <c r="Q35" s="98" t="s">
        <v>44</v>
      </c>
      <c r="R35" s="98" t="s">
        <v>565</v>
      </c>
      <c r="S35" s="100" t="s">
        <v>145</v>
      </c>
      <c r="T35" s="102" t="s">
        <v>61</v>
      </c>
      <c r="U35" s="102" t="s">
        <v>146</v>
      </c>
      <c r="V35" s="102" t="s">
        <v>208</v>
      </c>
      <c r="W35" s="55"/>
      <c r="X35" s="55"/>
    </row>
    <row r="36" spans="1:24" ht="63" customHeight="1">
      <c r="A36" s="94">
        <v>29</v>
      </c>
      <c r="B36" s="95">
        <v>44462</v>
      </c>
      <c r="C36" s="96">
        <v>45014</v>
      </c>
      <c r="D36" s="97" t="s">
        <v>518</v>
      </c>
      <c r="E36" s="98"/>
      <c r="F36" s="98"/>
      <c r="G36" s="98" t="s">
        <v>576</v>
      </c>
      <c r="H36" s="99" t="s">
        <v>536</v>
      </c>
      <c r="I36" s="99" t="s">
        <v>333</v>
      </c>
      <c r="J36" s="103" t="s">
        <v>196</v>
      </c>
      <c r="K36" s="94">
        <v>720618053</v>
      </c>
      <c r="L36" s="101" t="s">
        <v>643</v>
      </c>
      <c r="M36" s="98" t="s">
        <v>644</v>
      </c>
      <c r="N36" s="95">
        <v>26520</v>
      </c>
      <c r="O36" s="100">
        <f>2022-1972</f>
        <v>50</v>
      </c>
      <c r="P36" s="99" t="s">
        <v>43</v>
      </c>
      <c r="Q36" s="98" t="s">
        <v>586</v>
      </c>
      <c r="R36" s="102" t="s">
        <v>648</v>
      </c>
      <c r="S36" s="100" t="s">
        <v>570</v>
      </c>
      <c r="T36" s="102" t="s">
        <v>645</v>
      </c>
      <c r="U36" s="102" t="s">
        <v>646</v>
      </c>
      <c r="V36" s="102" t="s">
        <v>647</v>
      </c>
      <c r="W36" s="55"/>
      <c r="X36" s="55"/>
    </row>
    <row r="37" spans="1:24" ht="63" customHeight="1">
      <c r="A37" s="94">
        <v>30</v>
      </c>
      <c r="B37" s="95">
        <v>44459</v>
      </c>
      <c r="C37" s="96">
        <v>45014</v>
      </c>
      <c r="D37" s="97" t="s">
        <v>519</v>
      </c>
      <c r="E37" s="98"/>
      <c r="F37" s="98"/>
      <c r="G37" s="98" t="s">
        <v>650</v>
      </c>
      <c r="H37" s="99" t="s">
        <v>536</v>
      </c>
      <c r="I37" s="99" t="s">
        <v>454</v>
      </c>
      <c r="J37" s="103" t="s">
        <v>322</v>
      </c>
      <c r="K37" s="94" t="s">
        <v>553</v>
      </c>
      <c r="L37" s="101" t="s">
        <v>654</v>
      </c>
      <c r="M37" s="98" t="s">
        <v>656</v>
      </c>
      <c r="N37" s="95">
        <v>21957</v>
      </c>
      <c r="O37" s="100">
        <f>2023-1960</f>
        <v>63</v>
      </c>
      <c r="P37" s="99" t="s">
        <v>57</v>
      </c>
      <c r="Q37" s="98" t="s">
        <v>58</v>
      </c>
      <c r="R37" s="102" t="s">
        <v>621</v>
      </c>
      <c r="S37" s="100" t="s">
        <v>570</v>
      </c>
      <c r="T37" s="102" t="s">
        <v>61</v>
      </c>
      <c r="U37" s="102" t="s">
        <v>146</v>
      </c>
      <c r="V37" s="102" t="s">
        <v>655</v>
      </c>
      <c r="W37" s="55"/>
      <c r="X37" s="55"/>
    </row>
    <row r="38" spans="1:24" ht="64.5" customHeight="1">
      <c r="A38" s="94">
        <v>31</v>
      </c>
      <c r="B38" s="95">
        <v>44813</v>
      </c>
      <c r="C38" s="96">
        <v>45014</v>
      </c>
      <c r="D38" s="97" t="s">
        <v>520</v>
      </c>
      <c r="E38" s="98"/>
      <c r="F38" s="98"/>
      <c r="G38" s="98"/>
      <c r="H38" s="99" t="s">
        <v>41</v>
      </c>
      <c r="I38" s="99" t="s">
        <v>42</v>
      </c>
      <c r="J38" s="103" t="s">
        <v>558</v>
      </c>
      <c r="K38" s="94">
        <v>142351626</v>
      </c>
      <c r="L38" s="101" t="s">
        <v>699</v>
      </c>
      <c r="M38" s="98" t="s">
        <v>701</v>
      </c>
      <c r="N38" s="95">
        <v>33337</v>
      </c>
      <c r="O38" s="100">
        <f>2022-1991</f>
        <v>31</v>
      </c>
      <c r="P38" s="99" t="s">
        <v>57</v>
      </c>
      <c r="Q38" s="98" t="s">
        <v>58</v>
      </c>
      <c r="R38" s="98" t="s">
        <v>702</v>
      </c>
      <c r="S38" s="105" t="s">
        <v>632</v>
      </c>
      <c r="T38" s="102" t="s">
        <v>61</v>
      </c>
      <c r="U38" s="102" t="s">
        <v>146</v>
      </c>
      <c r="V38" s="102" t="s">
        <v>700</v>
      </c>
      <c r="W38" s="24"/>
      <c r="X38" s="24"/>
    </row>
    <row r="39" spans="1:24" ht="84" customHeight="1">
      <c r="A39" s="94">
        <v>32</v>
      </c>
      <c r="B39" s="95">
        <v>44736</v>
      </c>
      <c r="C39" s="96">
        <v>45014</v>
      </c>
      <c r="D39" s="97" t="s">
        <v>521</v>
      </c>
      <c r="E39" s="98"/>
      <c r="F39" s="98"/>
      <c r="G39" s="98" t="s">
        <v>576</v>
      </c>
      <c r="H39" s="99" t="s">
        <v>536</v>
      </c>
      <c r="I39" s="99" t="s">
        <v>140</v>
      </c>
      <c r="J39" s="103" t="s">
        <v>257</v>
      </c>
      <c r="K39" s="94" t="s">
        <v>554</v>
      </c>
      <c r="L39" s="101" t="s">
        <v>662</v>
      </c>
      <c r="M39" s="98" t="s">
        <v>663</v>
      </c>
      <c r="N39" s="95">
        <v>27227</v>
      </c>
      <c r="O39" s="100">
        <f>2022-1974</f>
        <v>48</v>
      </c>
      <c r="P39" s="99" t="s">
        <v>43</v>
      </c>
      <c r="Q39" s="98" t="s">
        <v>44</v>
      </c>
      <c r="R39" s="98" t="s">
        <v>665</v>
      </c>
      <c r="S39" s="100" t="s">
        <v>642</v>
      </c>
      <c r="T39" s="102" t="s">
        <v>61</v>
      </c>
      <c r="U39" s="102" t="s">
        <v>146</v>
      </c>
      <c r="V39" s="102" t="s">
        <v>664</v>
      </c>
      <c r="W39" s="24"/>
      <c r="X39" s="24"/>
    </row>
    <row r="40" spans="1:24" ht="84" customHeight="1">
      <c r="A40" s="94">
        <v>33</v>
      </c>
      <c r="B40" s="95">
        <v>44716</v>
      </c>
      <c r="C40" s="96">
        <v>45014</v>
      </c>
      <c r="D40" s="97" t="s">
        <v>522</v>
      </c>
      <c r="E40" s="98"/>
      <c r="F40" s="98"/>
      <c r="G40" s="98"/>
      <c r="H40" s="99" t="s">
        <v>41</v>
      </c>
      <c r="I40" s="99" t="s">
        <v>42</v>
      </c>
      <c r="J40" s="103" t="s">
        <v>558</v>
      </c>
      <c r="K40" s="94">
        <v>141258379</v>
      </c>
      <c r="L40" s="101" t="s">
        <v>566</v>
      </c>
      <c r="M40" s="98" t="s">
        <v>567</v>
      </c>
      <c r="N40" s="95">
        <v>29119</v>
      </c>
      <c r="O40" s="100">
        <f>2023-1979</f>
        <v>44</v>
      </c>
      <c r="P40" s="99" t="s">
        <v>43</v>
      </c>
      <c r="Q40" s="98" t="s">
        <v>44</v>
      </c>
      <c r="R40" s="98" t="s">
        <v>568</v>
      </c>
      <c r="S40" s="100" t="s">
        <v>570</v>
      </c>
      <c r="T40" s="102" t="s">
        <v>45</v>
      </c>
      <c r="U40" s="102" t="s">
        <v>45</v>
      </c>
      <c r="V40" s="102" t="s">
        <v>569</v>
      </c>
      <c r="W40" s="24"/>
      <c r="X40" s="24"/>
    </row>
    <row r="41" spans="1:24" ht="63" customHeight="1">
      <c r="A41" s="94">
        <v>34</v>
      </c>
      <c r="B41" s="95">
        <v>44769</v>
      </c>
      <c r="C41" s="96">
        <v>45014</v>
      </c>
      <c r="D41" s="97" t="s">
        <v>523</v>
      </c>
      <c r="E41" s="98"/>
      <c r="F41" s="98"/>
      <c r="G41" s="98" t="s">
        <v>576</v>
      </c>
      <c r="H41" s="99" t="s">
        <v>536</v>
      </c>
      <c r="I41" s="99" t="s">
        <v>454</v>
      </c>
      <c r="J41" s="103" t="s">
        <v>322</v>
      </c>
      <c r="K41" s="94" t="s">
        <v>555</v>
      </c>
      <c r="L41" s="101" t="s">
        <v>578</v>
      </c>
      <c r="M41" s="98" t="s">
        <v>577</v>
      </c>
      <c r="N41" s="95">
        <v>14678</v>
      </c>
      <c r="O41" s="100">
        <f>2023-1940</f>
        <v>83</v>
      </c>
      <c r="P41" s="99" t="s">
        <v>57</v>
      </c>
      <c r="Q41" s="98" t="s">
        <v>71</v>
      </c>
      <c r="R41" s="98" t="s">
        <v>411</v>
      </c>
      <c r="S41" s="100">
        <f>2023-2006</f>
        <v>17</v>
      </c>
      <c r="T41" s="102" t="s">
        <v>61</v>
      </c>
      <c r="U41" s="102" t="s">
        <v>146</v>
      </c>
      <c r="V41" s="102" t="s">
        <v>380</v>
      </c>
      <c r="W41" s="24"/>
      <c r="X41" s="24"/>
    </row>
    <row r="42" spans="1:24" ht="63" customHeight="1">
      <c r="A42" s="94">
        <v>35</v>
      </c>
      <c r="B42" s="95">
        <v>44512</v>
      </c>
      <c r="C42" s="96">
        <v>45014</v>
      </c>
      <c r="D42" s="97" t="s">
        <v>524</v>
      </c>
      <c r="E42" s="98"/>
      <c r="F42" s="98"/>
      <c r="G42" s="98"/>
      <c r="H42" s="99" t="s">
        <v>41</v>
      </c>
      <c r="I42" s="99" t="s">
        <v>454</v>
      </c>
      <c r="J42" s="103" t="s">
        <v>322</v>
      </c>
      <c r="K42" s="94" t="s">
        <v>556</v>
      </c>
      <c r="L42" s="101" t="s">
        <v>669</v>
      </c>
      <c r="M42" s="98" t="s">
        <v>670</v>
      </c>
      <c r="N42" s="95">
        <v>23690</v>
      </c>
      <c r="O42" s="100">
        <f>2022-1964</f>
        <v>58</v>
      </c>
      <c r="P42" s="99" t="s">
        <v>57</v>
      </c>
      <c r="Q42" s="98" t="s">
        <v>58</v>
      </c>
      <c r="R42" s="102" t="s">
        <v>672</v>
      </c>
      <c r="S42" s="100" t="s">
        <v>570</v>
      </c>
      <c r="T42" s="102" t="s">
        <v>45</v>
      </c>
      <c r="U42" s="102" t="s">
        <v>45</v>
      </c>
      <c r="V42" s="102" t="s">
        <v>671</v>
      </c>
      <c r="W42" s="24"/>
      <c r="X42" s="24"/>
    </row>
    <row r="43" spans="1:24" ht="63" customHeight="1">
      <c r="A43" s="94">
        <v>36</v>
      </c>
      <c r="B43" s="98" t="s">
        <v>649</v>
      </c>
      <c r="C43" s="96">
        <v>45014</v>
      </c>
      <c r="D43" s="97" t="s">
        <v>525</v>
      </c>
      <c r="E43" s="98"/>
      <c r="F43" s="98"/>
      <c r="G43" s="98" t="s">
        <v>650</v>
      </c>
      <c r="H43" s="99" t="s">
        <v>536</v>
      </c>
      <c r="I43" s="99" t="s">
        <v>333</v>
      </c>
      <c r="J43" s="103" t="s">
        <v>196</v>
      </c>
      <c r="K43" s="94">
        <v>722495279</v>
      </c>
      <c r="L43" s="101" t="s">
        <v>651</v>
      </c>
      <c r="M43" s="98" t="s">
        <v>652</v>
      </c>
      <c r="N43" s="95">
        <v>29609</v>
      </c>
      <c r="O43" s="100">
        <f>2023-1981</f>
        <v>42</v>
      </c>
      <c r="P43" s="99" t="s">
        <v>57</v>
      </c>
      <c r="Q43" s="98"/>
      <c r="R43" s="98" t="s">
        <v>249</v>
      </c>
      <c r="S43" s="100" t="s">
        <v>570</v>
      </c>
      <c r="T43" s="102" t="s">
        <v>61</v>
      </c>
      <c r="U43" s="102" t="s">
        <v>146</v>
      </c>
      <c r="V43" s="102" t="s">
        <v>653</v>
      </c>
      <c r="W43" s="24"/>
      <c r="X43" s="24"/>
    </row>
    <row r="44" spans="1:24" ht="63" customHeight="1">
      <c r="A44" s="94">
        <v>37</v>
      </c>
      <c r="B44" s="95">
        <v>44729</v>
      </c>
      <c r="C44" s="96">
        <v>45014</v>
      </c>
      <c r="D44" s="97" t="s">
        <v>526</v>
      </c>
      <c r="E44" s="98"/>
      <c r="F44" s="98"/>
      <c r="G44" s="98" t="s">
        <v>576</v>
      </c>
      <c r="H44" s="99" t="s">
        <v>536</v>
      </c>
      <c r="I44" s="99" t="s">
        <v>86</v>
      </c>
      <c r="J44" s="103" t="s">
        <v>87</v>
      </c>
      <c r="K44" s="94" t="s">
        <v>557</v>
      </c>
      <c r="L44" s="101" t="s">
        <v>601</v>
      </c>
      <c r="M44" s="98" t="s">
        <v>602</v>
      </c>
      <c r="N44" s="95">
        <v>31508</v>
      </c>
      <c r="O44" s="100">
        <f>2023-1986</f>
        <v>37</v>
      </c>
      <c r="P44" s="99" t="s">
        <v>43</v>
      </c>
      <c r="Q44" s="98" t="s">
        <v>586</v>
      </c>
      <c r="R44" s="98" t="s">
        <v>603</v>
      </c>
      <c r="S44" s="100" t="s">
        <v>570</v>
      </c>
      <c r="T44" s="102" t="s">
        <v>61</v>
      </c>
      <c r="U44" s="102" t="s">
        <v>146</v>
      </c>
      <c r="V44" s="102" t="s">
        <v>600</v>
      </c>
      <c r="W44" s="24"/>
      <c r="X44" s="24"/>
    </row>
    <row r="45" spans="1:24" ht="46.5" customHeight="1">
      <c r="A45" s="94">
        <v>38</v>
      </c>
      <c r="B45" s="95">
        <v>44796</v>
      </c>
      <c r="C45" s="96">
        <v>45014</v>
      </c>
      <c r="D45" s="97" t="s">
        <v>527</v>
      </c>
      <c r="E45" s="98"/>
      <c r="F45" s="98"/>
      <c r="G45" s="98"/>
      <c r="H45" s="99" t="s">
        <v>41</v>
      </c>
      <c r="I45" s="99" t="s">
        <v>42</v>
      </c>
      <c r="J45" s="98" t="s">
        <v>558</v>
      </c>
      <c r="K45" s="94">
        <v>101538615</v>
      </c>
      <c r="L45" s="101" t="s">
        <v>579</v>
      </c>
      <c r="M45" s="98" t="s">
        <v>580</v>
      </c>
      <c r="N45" s="95">
        <v>35270</v>
      </c>
      <c r="O45" s="98">
        <f>2023-1996</f>
        <v>27</v>
      </c>
      <c r="P45" s="99" t="s">
        <v>43</v>
      </c>
      <c r="Q45" s="98" t="s">
        <v>44</v>
      </c>
      <c r="R45" s="98" t="s">
        <v>565</v>
      </c>
      <c r="S45" s="98" t="s">
        <v>154</v>
      </c>
      <c r="T45" s="98" t="s">
        <v>61</v>
      </c>
      <c r="U45" s="98" t="s">
        <v>581</v>
      </c>
      <c r="V45" s="98" t="s">
        <v>582</v>
      </c>
      <c r="W45" s="24"/>
      <c r="X45" s="24"/>
    </row>
    <row r="46" spans="1:24" ht="15.75">
      <c r="A46" s="98"/>
      <c r="B46" s="95"/>
      <c r="C46" s="105"/>
      <c r="D46" s="98"/>
      <c r="E46" s="98"/>
      <c r="F46" s="98"/>
      <c r="G46" s="98"/>
      <c r="H46" s="100"/>
      <c r="I46" s="103"/>
      <c r="J46" s="103"/>
      <c r="K46" s="98"/>
      <c r="L46" s="101"/>
      <c r="M46" s="98"/>
      <c r="N46" s="95"/>
      <c r="O46" s="100"/>
      <c r="P46" s="100"/>
      <c r="Q46" s="98"/>
      <c r="R46" s="98"/>
      <c r="S46" s="100"/>
      <c r="T46" s="102"/>
      <c r="U46" s="102"/>
      <c r="V46" s="102"/>
      <c r="W46" s="24"/>
      <c r="X46" s="24"/>
    </row>
    <row r="47" spans="1:24" ht="15.75">
      <c r="A47" s="24"/>
      <c r="B47" s="29"/>
      <c r="C47" s="21"/>
      <c r="D47" s="20"/>
      <c r="E47" s="24"/>
      <c r="F47" s="24"/>
      <c r="G47" s="13"/>
      <c r="H47" s="27"/>
      <c r="I47" s="22"/>
      <c r="J47" s="22"/>
      <c r="K47" s="24"/>
      <c r="L47" s="28"/>
      <c r="M47" s="24"/>
      <c r="N47" s="29"/>
      <c r="O47" s="23"/>
      <c r="P47" s="26"/>
      <c r="Q47" s="24"/>
      <c r="R47" s="24"/>
      <c r="S47" s="23"/>
      <c r="T47" s="25"/>
      <c r="U47" s="25"/>
      <c r="V47" s="25"/>
      <c r="W47" s="24"/>
      <c r="X47" s="24"/>
    </row>
    <row r="48" spans="1:24" ht="15.75">
      <c r="A48" s="24"/>
      <c r="B48" s="29"/>
      <c r="C48" s="21"/>
      <c r="D48" s="20"/>
      <c r="E48" s="24"/>
      <c r="F48" s="24"/>
      <c r="G48" s="13"/>
      <c r="H48" s="27"/>
      <c r="I48" s="22"/>
      <c r="J48" s="22"/>
      <c r="K48" s="24"/>
      <c r="L48" s="28"/>
      <c r="M48" s="24"/>
      <c r="N48" s="29"/>
      <c r="O48" s="23"/>
      <c r="P48" s="26"/>
      <c r="Q48" s="24"/>
      <c r="R48" s="24"/>
      <c r="S48" s="23"/>
      <c r="T48" s="25"/>
      <c r="U48" s="25"/>
      <c r="V48" s="25"/>
      <c r="W48" s="24"/>
      <c r="X48" s="24"/>
    </row>
    <row r="49" spans="1:24" ht="15.75">
      <c r="A49" s="24"/>
      <c r="B49" s="29"/>
      <c r="C49" s="21"/>
      <c r="D49" s="20"/>
      <c r="E49" s="24"/>
      <c r="F49" s="24"/>
      <c r="G49" s="13"/>
      <c r="H49" s="27"/>
      <c r="I49" s="22"/>
      <c r="J49" s="22"/>
      <c r="K49" s="24"/>
      <c r="L49" s="28"/>
      <c r="M49" s="24"/>
      <c r="N49" s="29"/>
      <c r="O49" s="23"/>
      <c r="P49" s="26"/>
      <c r="Q49" s="24"/>
      <c r="R49" s="24"/>
      <c r="S49" s="23"/>
      <c r="T49" s="25"/>
      <c r="U49" s="25"/>
      <c r="V49" s="25"/>
      <c r="W49" s="24"/>
      <c r="X49" s="24"/>
    </row>
    <row r="50" spans="1:24" ht="15.75">
      <c r="A50" s="24"/>
      <c r="B50" s="29"/>
      <c r="C50" s="21"/>
      <c r="D50" s="20"/>
      <c r="E50" s="24"/>
      <c r="F50" s="24"/>
      <c r="G50" s="13"/>
      <c r="H50" s="27"/>
      <c r="I50" s="22"/>
      <c r="J50" s="22"/>
      <c r="K50" s="24"/>
      <c r="L50" s="28"/>
      <c r="M50" s="24"/>
      <c r="N50" s="29"/>
      <c r="O50" s="23"/>
      <c r="P50" s="26"/>
      <c r="Q50" s="24"/>
      <c r="R50" s="24"/>
      <c r="S50" s="23"/>
      <c r="T50" s="25"/>
      <c r="U50" s="25"/>
      <c r="V50" s="25"/>
      <c r="W50" s="24"/>
      <c r="X50" s="24"/>
    </row>
    <row r="51" spans="1:24" ht="15.75">
      <c r="A51" s="24"/>
      <c r="B51" s="29"/>
      <c r="C51" s="21"/>
      <c r="D51" s="20"/>
      <c r="E51" s="24"/>
      <c r="F51" s="24"/>
      <c r="G51" s="13"/>
      <c r="H51" s="27"/>
      <c r="I51" s="22"/>
      <c r="J51" s="22"/>
      <c r="K51" s="24"/>
      <c r="L51" s="28"/>
      <c r="M51" s="24"/>
      <c r="N51" s="29"/>
      <c r="O51" s="23"/>
      <c r="P51" s="26"/>
      <c r="Q51" s="24"/>
      <c r="R51" s="24"/>
      <c r="S51" s="23"/>
      <c r="T51" s="25"/>
      <c r="U51" s="25"/>
      <c r="V51" s="25"/>
      <c r="W51" s="24"/>
      <c r="X51" s="24"/>
    </row>
    <row r="52" spans="1:24" ht="15.75">
      <c r="A52" s="24"/>
      <c r="B52" s="29"/>
      <c r="C52" s="21"/>
      <c r="D52" s="20"/>
      <c r="E52" s="24"/>
      <c r="F52" s="24"/>
      <c r="G52" s="13"/>
      <c r="H52" s="27"/>
      <c r="I52" s="22"/>
      <c r="J52" s="22"/>
      <c r="K52" s="24"/>
      <c r="L52" s="28"/>
      <c r="M52" s="24"/>
      <c r="N52" s="29"/>
      <c r="O52" s="23"/>
      <c r="P52" s="26"/>
      <c r="Q52" s="24"/>
      <c r="R52" s="24"/>
      <c r="S52" s="23"/>
      <c r="T52" s="25"/>
      <c r="U52" s="25"/>
      <c r="V52" s="25"/>
      <c r="W52" s="24"/>
      <c r="X52" s="24"/>
    </row>
    <row r="53" spans="1:24" ht="15.75">
      <c r="A53" s="24"/>
      <c r="B53" s="29"/>
      <c r="C53" s="21"/>
      <c r="D53" s="20"/>
      <c r="E53" s="24"/>
      <c r="F53" s="24"/>
      <c r="G53" s="13"/>
      <c r="H53" s="27"/>
      <c r="I53" s="22"/>
      <c r="J53" s="22"/>
      <c r="K53" s="24"/>
      <c r="L53" s="28"/>
      <c r="M53" s="24"/>
      <c r="N53" s="29"/>
      <c r="O53" s="23"/>
      <c r="P53" s="26"/>
      <c r="Q53" s="24"/>
      <c r="R53" s="24"/>
      <c r="S53" s="23"/>
      <c r="T53" s="25"/>
      <c r="U53" s="25"/>
      <c r="V53" s="25"/>
      <c r="W53" s="24"/>
      <c r="X53" s="24"/>
    </row>
    <row r="54" spans="1:24" ht="15.75">
      <c r="A54" s="24"/>
      <c r="B54" s="29"/>
      <c r="C54" s="21"/>
      <c r="D54" s="20"/>
      <c r="E54" s="24"/>
      <c r="F54" s="24"/>
      <c r="G54" s="13"/>
      <c r="H54" s="27"/>
      <c r="I54" s="22"/>
      <c r="J54" s="22"/>
      <c r="K54" s="24"/>
      <c r="L54" s="28"/>
      <c r="M54" s="24"/>
      <c r="N54" s="29"/>
      <c r="O54" s="23"/>
      <c r="P54" s="26"/>
      <c r="Q54" s="24"/>
      <c r="R54" s="24"/>
      <c r="S54" s="23"/>
      <c r="T54" s="25"/>
      <c r="U54" s="25"/>
      <c r="V54" s="25"/>
      <c r="W54" s="24"/>
      <c r="X54" s="24"/>
    </row>
    <row r="55" spans="1:24" ht="15.75">
      <c r="A55" s="24"/>
      <c r="B55" s="29"/>
      <c r="C55" s="21"/>
      <c r="D55" s="20"/>
      <c r="E55" s="24"/>
      <c r="F55" s="24"/>
      <c r="G55" s="13"/>
      <c r="H55" s="27"/>
      <c r="I55" s="22"/>
      <c r="J55" s="22"/>
      <c r="K55" s="24"/>
      <c r="L55" s="28"/>
      <c r="M55" s="24"/>
      <c r="N55" s="29"/>
      <c r="O55" s="23"/>
      <c r="P55" s="26"/>
      <c r="Q55" s="24"/>
      <c r="R55" s="24"/>
      <c r="S55" s="23"/>
      <c r="T55" s="25"/>
      <c r="U55" s="25"/>
      <c r="V55" s="25"/>
      <c r="W55" s="24"/>
      <c r="X55" s="24"/>
    </row>
    <row r="56" spans="1:24" ht="15.75">
      <c r="A56" s="24"/>
      <c r="B56" s="29"/>
      <c r="C56" s="21"/>
      <c r="D56" s="20"/>
      <c r="E56" s="24"/>
      <c r="F56" s="24"/>
      <c r="G56" s="13"/>
      <c r="H56" s="27"/>
      <c r="I56" s="22"/>
      <c r="J56" s="22"/>
      <c r="K56" s="24"/>
      <c r="L56" s="28"/>
      <c r="M56" s="24"/>
      <c r="N56" s="29"/>
      <c r="O56" s="23"/>
      <c r="P56" s="26"/>
      <c r="Q56" s="24"/>
      <c r="R56" s="24"/>
      <c r="S56" s="23"/>
      <c r="T56" s="25"/>
      <c r="U56" s="25"/>
      <c r="V56" s="25"/>
      <c r="W56" s="24"/>
      <c r="X56" s="24"/>
    </row>
    <row r="57" spans="1:24" ht="15.75">
      <c r="A57" s="24"/>
      <c r="B57" s="29"/>
      <c r="C57" s="21"/>
      <c r="D57" s="20"/>
      <c r="E57" s="24"/>
      <c r="F57" s="24"/>
      <c r="G57" s="13"/>
      <c r="H57" s="27"/>
      <c r="I57" s="22"/>
      <c r="J57" s="22"/>
      <c r="K57" s="24"/>
      <c r="L57" s="28"/>
      <c r="M57" s="24"/>
      <c r="N57" s="29"/>
      <c r="O57" s="23"/>
      <c r="P57" s="26"/>
      <c r="Q57" s="24"/>
      <c r="R57" s="24"/>
      <c r="S57" s="23"/>
      <c r="T57" s="25"/>
      <c r="U57" s="25"/>
      <c r="V57" s="25"/>
      <c r="W57" s="24"/>
      <c r="X57" s="24"/>
    </row>
    <row r="58" spans="1:24" ht="15.75">
      <c r="A58" s="24"/>
      <c r="B58" s="29"/>
      <c r="C58" s="21"/>
      <c r="D58" s="20"/>
      <c r="E58" s="24"/>
      <c r="F58" s="24"/>
      <c r="G58" s="13"/>
      <c r="H58" s="27"/>
      <c r="I58" s="22"/>
      <c r="J58" s="22"/>
      <c r="K58" s="24"/>
      <c r="L58" s="28"/>
      <c r="M58" s="24"/>
      <c r="N58" s="29"/>
      <c r="O58" s="23"/>
      <c r="P58" s="26"/>
      <c r="Q58" s="24"/>
      <c r="R58" s="24"/>
      <c r="S58" s="23"/>
      <c r="T58" s="25"/>
      <c r="U58" s="25"/>
      <c r="V58" s="25"/>
      <c r="W58" s="24"/>
      <c r="X58" s="24"/>
    </row>
    <row r="59" spans="1:24" ht="15.75">
      <c r="A59" s="24"/>
      <c r="B59" s="29"/>
      <c r="C59" s="21"/>
      <c r="D59" s="20"/>
      <c r="E59" s="24"/>
      <c r="F59" s="24"/>
      <c r="G59" s="13"/>
      <c r="H59" s="27"/>
      <c r="I59" s="22"/>
      <c r="J59" s="22"/>
      <c r="K59" s="24"/>
      <c r="L59" s="28"/>
      <c r="M59" s="24"/>
      <c r="N59" s="29"/>
      <c r="O59" s="23"/>
      <c r="P59" s="26"/>
      <c r="Q59" s="24"/>
      <c r="R59" s="24"/>
      <c r="S59" s="23"/>
      <c r="T59" s="25"/>
      <c r="U59" s="25"/>
      <c r="V59" s="25"/>
      <c r="W59" s="24"/>
      <c r="X59" s="24"/>
    </row>
    <row r="60" spans="1:24" ht="15.75">
      <c r="A60" s="24"/>
      <c r="B60" s="29"/>
      <c r="C60" s="21"/>
      <c r="D60" s="20"/>
      <c r="E60" s="24"/>
      <c r="F60" s="24"/>
      <c r="G60" s="13"/>
      <c r="H60" s="27"/>
      <c r="I60" s="22"/>
      <c r="J60" s="22"/>
      <c r="K60" s="24"/>
      <c r="L60" s="28"/>
      <c r="M60" s="24"/>
      <c r="N60" s="29"/>
      <c r="O60" s="23"/>
      <c r="P60" s="26"/>
      <c r="Q60" s="24"/>
      <c r="R60" s="24"/>
      <c r="S60" s="23"/>
      <c r="T60" s="25"/>
      <c r="U60" s="25"/>
      <c r="V60" s="25"/>
      <c r="W60" s="24"/>
      <c r="X60" s="24"/>
    </row>
    <row r="61" spans="1:24" ht="15.75">
      <c r="A61" s="24"/>
      <c r="B61" s="29"/>
      <c r="C61" s="21"/>
      <c r="D61" s="20"/>
      <c r="E61" s="24"/>
      <c r="F61" s="24"/>
      <c r="G61" s="13"/>
      <c r="H61" s="27"/>
      <c r="I61" s="22"/>
      <c r="J61" s="22"/>
      <c r="K61" s="24"/>
      <c r="L61" s="28"/>
      <c r="M61" s="24"/>
      <c r="N61" s="29"/>
      <c r="O61" s="23"/>
      <c r="P61" s="26"/>
      <c r="Q61" s="24"/>
      <c r="R61" s="24"/>
      <c r="S61" s="23"/>
      <c r="T61" s="25"/>
      <c r="U61" s="25"/>
      <c r="V61" s="25"/>
      <c r="W61" s="24"/>
      <c r="X61" s="24"/>
    </row>
    <row r="62" spans="1:24" ht="15.75">
      <c r="A62" s="24"/>
      <c r="B62" s="29"/>
      <c r="C62" s="21"/>
      <c r="D62" s="20"/>
      <c r="E62" s="24"/>
      <c r="F62" s="24"/>
      <c r="G62" s="13"/>
      <c r="H62" s="27"/>
      <c r="I62" s="22"/>
      <c r="J62" s="22"/>
      <c r="K62" s="24"/>
      <c r="L62" s="28"/>
      <c r="M62" s="24"/>
      <c r="N62" s="29"/>
      <c r="O62" s="23"/>
      <c r="P62" s="26"/>
      <c r="Q62" s="24"/>
      <c r="R62" s="24"/>
      <c r="S62" s="23"/>
      <c r="T62" s="25"/>
      <c r="U62" s="25"/>
      <c r="V62" s="25"/>
      <c r="W62" s="24"/>
      <c r="X62" s="24"/>
    </row>
    <row r="63" spans="1:24" ht="15.75">
      <c r="A63" s="24"/>
      <c r="B63" s="29"/>
      <c r="C63" s="21"/>
      <c r="D63" s="20"/>
      <c r="E63" s="24"/>
      <c r="F63" s="24"/>
      <c r="G63" s="13"/>
      <c r="H63" s="27"/>
      <c r="I63" s="22"/>
      <c r="J63" s="22"/>
      <c r="K63" s="24"/>
      <c r="L63" s="28"/>
      <c r="M63" s="24"/>
      <c r="N63" s="29"/>
      <c r="O63" s="23"/>
      <c r="P63" s="26"/>
      <c r="Q63" s="24"/>
      <c r="R63" s="24"/>
      <c r="S63" s="23"/>
      <c r="T63" s="25"/>
      <c r="U63" s="25"/>
      <c r="V63" s="25"/>
      <c r="W63" s="24"/>
      <c r="X63" s="24"/>
    </row>
    <row r="64" spans="1:24" ht="15.75">
      <c r="A64" s="24"/>
      <c r="B64" s="29"/>
      <c r="C64" s="21"/>
      <c r="D64" s="20"/>
      <c r="E64" s="24"/>
      <c r="F64" s="24"/>
      <c r="G64" s="13"/>
      <c r="H64" s="27"/>
      <c r="I64" s="22"/>
      <c r="J64" s="22"/>
      <c r="K64" s="24"/>
      <c r="L64" s="28"/>
      <c r="M64" s="24"/>
      <c r="N64" s="29"/>
      <c r="O64" s="23"/>
      <c r="P64" s="26"/>
      <c r="Q64" s="24"/>
      <c r="R64" s="24"/>
      <c r="S64" s="23"/>
      <c r="T64" s="25"/>
      <c r="U64" s="25"/>
      <c r="V64" s="25"/>
      <c r="W64" s="24"/>
      <c r="X64" s="24"/>
    </row>
    <row r="65" spans="1:24" ht="15.75">
      <c r="A65" s="24"/>
      <c r="B65" s="29"/>
      <c r="C65" s="21"/>
      <c r="D65" s="20"/>
      <c r="E65" s="24"/>
      <c r="F65" s="24"/>
      <c r="G65" s="13"/>
      <c r="H65" s="27"/>
      <c r="I65" s="22"/>
      <c r="J65" s="22"/>
      <c r="K65" s="24"/>
      <c r="L65" s="28"/>
      <c r="M65" s="24"/>
      <c r="N65" s="29"/>
      <c r="O65" s="23"/>
      <c r="P65" s="26"/>
      <c r="Q65" s="24"/>
      <c r="R65" s="24"/>
      <c r="S65" s="23"/>
      <c r="T65" s="25"/>
      <c r="U65" s="25"/>
      <c r="V65" s="25"/>
      <c r="W65" s="24"/>
      <c r="X65" s="24"/>
    </row>
    <row r="66" spans="1:24" ht="15.75">
      <c r="A66" s="24"/>
      <c r="B66" s="29"/>
      <c r="C66" s="21"/>
      <c r="D66" s="20"/>
      <c r="E66" s="24"/>
      <c r="F66" s="24"/>
      <c r="G66" s="13"/>
      <c r="H66" s="27"/>
      <c r="I66" s="22"/>
      <c r="J66" s="22"/>
      <c r="K66" s="24"/>
      <c r="L66" s="28"/>
      <c r="M66" s="24"/>
      <c r="N66" s="29"/>
      <c r="O66" s="23"/>
      <c r="P66" s="26"/>
      <c r="Q66" s="24"/>
      <c r="R66" s="24"/>
      <c r="S66" s="23"/>
      <c r="T66" s="25"/>
      <c r="U66" s="25"/>
      <c r="V66" s="25"/>
      <c r="W66" s="24"/>
      <c r="X66" s="24"/>
    </row>
    <row r="67" spans="1:24" ht="15.75">
      <c r="A67" s="24"/>
      <c r="B67" s="29"/>
      <c r="C67" s="21"/>
      <c r="D67" s="20"/>
      <c r="E67" s="24"/>
      <c r="F67" s="24"/>
      <c r="G67" s="13"/>
      <c r="H67" s="27"/>
      <c r="I67" s="22"/>
      <c r="J67" s="22"/>
      <c r="K67" s="24"/>
      <c r="L67" s="28"/>
      <c r="M67" s="24"/>
      <c r="N67" s="29"/>
      <c r="O67" s="23"/>
      <c r="P67" s="26"/>
      <c r="Q67" s="24"/>
      <c r="R67" s="24"/>
      <c r="S67" s="23"/>
      <c r="T67" s="25"/>
      <c r="U67" s="25"/>
      <c r="V67" s="25"/>
      <c r="W67" s="24"/>
      <c r="X67" s="24"/>
    </row>
    <row r="68" spans="1:24" ht="15.75">
      <c r="A68" s="24"/>
      <c r="B68" s="29"/>
      <c r="C68" s="21"/>
      <c r="D68" s="20"/>
      <c r="E68" s="24"/>
      <c r="F68" s="24"/>
      <c r="G68" s="13"/>
      <c r="H68" s="27"/>
      <c r="I68" s="22"/>
      <c r="J68" s="22"/>
      <c r="K68" s="24"/>
      <c r="L68" s="28"/>
      <c r="M68" s="24"/>
      <c r="N68" s="29"/>
      <c r="O68" s="23"/>
      <c r="P68" s="26"/>
      <c r="Q68" s="24"/>
      <c r="R68" s="24"/>
      <c r="S68" s="23"/>
      <c r="T68" s="25"/>
      <c r="U68" s="25"/>
      <c r="V68" s="25"/>
      <c r="W68" s="24"/>
      <c r="X68" s="24"/>
    </row>
    <row r="69" spans="1:24" ht="15.75">
      <c r="A69" s="24"/>
      <c r="B69" s="29"/>
      <c r="C69" s="21"/>
      <c r="D69" s="20"/>
      <c r="E69" s="24"/>
      <c r="F69" s="24"/>
      <c r="G69" s="13"/>
      <c r="H69" s="27"/>
      <c r="I69" s="22"/>
      <c r="J69" s="22"/>
      <c r="K69" s="24"/>
      <c r="L69" s="28"/>
      <c r="M69" s="24"/>
      <c r="N69" s="29"/>
      <c r="O69" s="23"/>
      <c r="P69" s="26"/>
      <c r="Q69" s="24"/>
      <c r="R69" s="24"/>
      <c r="S69" s="23"/>
      <c r="T69" s="25"/>
      <c r="U69" s="25"/>
      <c r="V69" s="25"/>
      <c r="W69" s="24"/>
      <c r="X69" s="24"/>
    </row>
    <row r="70" spans="1:24" ht="15.75">
      <c r="A70" s="24"/>
      <c r="B70" s="29"/>
      <c r="C70" s="21"/>
      <c r="D70" s="20"/>
      <c r="E70" s="24"/>
      <c r="F70" s="24"/>
      <c r="G70" s="13"/>
      <c r="H70" s="27"/>
      <c r="I70" s="22"/>
      <c r="J70" s="22"/>
      <c r="K70" s="24"/>
      <c r="L70" s="28"/>
      <c r="M70" s="24"/>
      <c r="N70" s="29"/>
      <c r="O70" s="23"/>
      <c r="P70" s="26"/>
      <c r="Q70" s="24"/>
      <c r="R70" s="24"/>
      <c r="S70" s="23"/>
      <c r="T70" s="25"/>
      <c r="U70" s="25"/>
      <c r="V70" s="25"/>
      <c r="W70" s="24"/>
      <c r="X70" s="24"/>
    </row>
    <row r="71" spans="1:24" ht="15.75">
      <c r="A71" s="24"/>
      <c r="B71" s="29"/>
      <c r="C71" s="21"/>
      <c r="D71" s="20"/>
      <c r="E71" s="24"/>
      <c r="F71" s="24"/>
      <c r="G71" s="13"/>
      <c r="H71" s="27"/>
      <c r="I71" s="22"/>
      <c r="J71" s="22"/>
      <c r="K71" s="24"/>
      <c r="L71" s="28"/>
      <c r="M71" s="24"/>
      <c r="N71" s="29"/>
      <c r="O71" s="23"/>
      <c r="P71" s="26"/>
      <c r="Q71" s="24"/>
      <c r="R71" s="24"/>
      <c r="S71" s="23"/>
      <c r="T71" s="25"/>
      <c r="U71" s="25"/>
      <c r="V71" s="25"/>
      <c r="W71" s="24"/>
      <c r="X71" s="24"/>
    </row>
    <row r="72" spans="1:24" ht="15.75">
      <c r="A72" s="24"/>
      <c r="B72" s="29"/>
      <c r="C72" s="21"/>
      <c r="D72" s="20"/>
      <c r="E72" s="24"/>
      <c r="F72" s="24"/>
      <c r="G72" s="13"/>
      <c r="H72" s="27"/>
      <c r="I72" s="22"/>
      <c r="J72" s="22"/>
      <c r="K72" s="24"/>
      <c r="L72" s="28"/>
      <c r="M72" s="24"/>
      <c r="N72" s="29"/>
      <c r="O72" s="23"/>
      <c r="P72" s="26"/>
      <c r="Q72" s="24"/>
      <c r="R72" s="24"/>
      <c r="S72" s="23"/>
      <c r="T72" s="25"/>
      <c r="U72" s="25"/>
      <c r="V72" s="25"/>
      <c r="W72" s="24"/>
      <c r="X72" s="24"/>
    </row>
    <row r="73" spans="1:24" ht="15.75">
      <c r="A73" s="24"/>
      <c r="B73" s="29"/>
      <c r="C73" s="21"/>
      <c r="D73" s="20"/>
      <c r="E73" s="24"/>
      <c r="F73" s="24"/>
      <c r="G73" s="13"/>
      <c r="H73" s="27"/>
      <c r="I73" s="22"/>
      <c r="J73" s="22"/>
      <c r="K73" s="24"/>
      <c r="L73" s="28"/>
      <c r="M73" s="24"/>
      <c r="N73" s="29"/>
      <c r="O73" s="23"/>
      <c r="P73" s="26"/>
      <c r="Q73" s="24"/>
      <c r="R73" s="24"/>
      <c r="S73" s="23"/>
      <c r="T73" s="25"/>
      <c r="U73" s="25"/>
      <c r="V73" s="25"/>
      <c r="W73" s="24"/>
      <c r="X73" s="24"/>
    </row>
    <row r="74" spans="1:24" ht="15.75">
      <c r="A74" s="24"/>
      <c r="B74" s="29"/>
      <c r="C74" s="21"/>
      <c r="D74" s="20"/>
      <c r="E74" s="24"/>
      <c r="F74" s="24"/>
      <c r="G74" s="13"/>
      <c r="H74" s="27"/>
      <c r="I74" s="22"/>
      <c r="J74" s="22"/>
      <c r="K74" s="24"/>
      <c r="L74" s="28"/>
      <c r="M74" s="24"/>
      <c r="N74" s="29"/>
      <c r="O74" s="23"/>
      <c r="P74" s="26"/>
      <c r="Q74" s="24"/>
      <c r="R74" s="24"/>
      <c r="S74" s="23"/>
      <c r="T74" s="25"/>
      <c r="U74" s="25"/>
      <c r="V74" s="25"/>
      <c r="W74" s="24"/>
      <c r="X74" s="24"/>
    </row>
    <row r="75" spans="1:24" ht="15.75">
      <c r="A75" s="24"/>
      <c r="B75" s="29"/>
      <c r="C75" s="21"/>
      <c r="D75" s="20"/>
      <c r="E75" s="24"/>
      <c r="F75" s="24"/>
      <c r="G75" s="13"/>
      <c r="H75" s="27"/>
      <c r="I75" s="22"/>
      <c r="J75" s="22"/>
      <c r="K75" s="24"/>
      <c r="L75" s="28"/>
      <c r="M75" s="24"/>
      <c r="N75" s="29"/>
      <c r="O75" s="23"/>
      <c r="P75" s="26"/>
      <c r="Q75" s="24"/>
      <c r="R75" s="24"/>
      <c r="S75" s="23"/>
      <c r="T75" s="25"/>
      <c r="U75" s="25"/>
      <c r="V75" s="25"/>
      <c r="W75" s="24"/>
      <c r="X75" s="24"/>
    </row>
    <row r="76" spans="1:24" ht="15.75">
      <c r="A76" s="24"/>
      <c r="B76" s="29"/>
      <c r="C76" s="21"/>
      <c r="D76" s="20"/>
      <c r="E76" s="24"/>
      <c r="F76" s="24"/>
      <c r="G76" s="13"/>
      <c r="H76" s="27"/>
      <c r="I76" s="22"/>
      <c r="J76" s="22"/>
      <c r="K76" s="24"/>
      <c r="L76" s="28"/>
      <c r="M76" s="24"/>
      <c r="N76" s="29"/>
      <c r="O76" s="23"/>
      <c r="P76" s="26"/>
      <c r="Q76" s="24"/>
      <c r="R76" s="24"/>
      <c r="S76" s="23"/>
      <c r="T76" s="25"/>
      <c r="U76" s="25"/>
      <c r="V76" s="25"/>
      <c r="W76" s="24"/>
      <c r="X76" s="24"/>
    </row>
    <row r="77" spans="1:24" ht="15.75">
      <c r="A77" s="24"/>
      <c r="B77" s="29"/>
      <c r="C77" s="21"/>
      <c r="D77" s="20"/>
      <c r="E77" s="24"/>
      <c r="F77" s="24"/>
      <c r="G77" s="13"/>
      <c r="H77" s="27"/>
      <c r="I77" s="22"/>
      <c r="J77" s="22"/>
      <c r="K77" s="24"/>
      <c r="L77" s="28"/>
      <c r="M77" s="24"/>
      <c r="N77" s="29"/>
      <c r="O77" s="23"/>
      <c r="P77" s="26"/>
      <c r="Q77" s="24"/>
      <c r="R77" s="24"/>
      <c r="S77" s="23"/>
      <c r="T77" s="25"/>
      <c r="U77" s="25"/>
      <c r="V77" s="25"/>
      <c r="W77" s="24"/>
      <c r="X77" s="24"/>
    </row>
    <row r="78" spans="1:24" ht="15.75">
      <c r="A78" s="24"/>
      <c r="B78" s="29"/>
      <c r="C78" s="21"/>
      <c r="D78" s="20"/>
      <c r="E78" s="24"/>
      <c r="F78" s="24"/>
      <c r="G78" s="13"/>
      <c r="H78" s="27"/>
      <c r="I78" s="22"/>
      <c r="J78" s="22"/>
      <c r="K78" s="24"/>
      <c r="L78" s="28"/>
      <c r="M78" s="24"/>
      <c r="N78" s="29"/>
      <c r="O78" s="23"/>
      <c r="P78" s="26"/>
      <c r="Q78" s="24"/>
      <c r="R78" s="24"/>
      <c r="S78" s="23"/>
      <c r="T78" s="25"/>
      <c r="U78" s="25"/>
      <c r="V78" s="25"/>
      <c r="W78" s="24"/>
      <c r="X78" s="24"/>
    </row>
    <row r="79" spans="1:24" ht="15.75">
      <c r="A79" s="24"/>
      <c r="B79" s="29"/>
      <c r="C79" s="21"/>
      <c r="D79" s="20"/>
      <c r="E79" s="24"/>
      <c r="F79" s="24"/>
      <c r="G79" s="13"/>
      <c r="H79" s="27"/>
      <c r="I79" s="22"/>
      <c r="J79" s="22"/>
      <c r="K79" s="24"/>
      <c r="L79" s="28"/>
      <c r="M79" s="24"/>
      <c r="N79" s="29"/>
      <c r="O79" s="23"/>
      <c r="P79" s="26"/>
      <c r="Q79" s="24"/>
      <c r="R79" s="24"/>
      <c r="S79" s="23"/>
      <c r="T79" s="25"/>
      <c r="U79" s="25"/>
      <c r="V79" s="25"/>
      <c r="W79" s="24"/>
      <c r="X79" s="24"/>
    </row>
    <row r="80" spans="1:24" ht="15.75">
      <c r="A80" s="24"/>
      <c r="B80" s="29"/>
      <c r="C80" s="21"/>
      <c r="D80" s="20"/>
      <c r="E80" s="24"/>
      <c r="F80" s="24"/>
      <c r="G80" s="13"/>
      <c r="H80" s="27"/>
      <c r="I80" s="22"/>
      <c r="J80" s="22"/>
      <c r="K80" s="24"/>
      <c r="L80" s="28"/>
      <c r="M80" s="24"/>
      <c r="N80" s="29"/>
      <c r="O80" s="23"/>
      <c r="P80" s="26"/>
      <c r="Q80" s="24"/>
      <c r="R80" s="24"/>
      <c r="S80" s="23"/>
      <c r="T80" s="25"/>
      <c r="U80" s="25"/>
      <c r="V80" s="25"/>
      <c r="W80" s="24"/>
      <c r="X80" s="24"/>
    </row>
    <row r="81" spans="1:24" ht="15.75">
      <c r="A81" s="24"/>
      <c r="B81" s="29"/>
      <c r="C81" s="21"/>
      <c r="D81" s="20"/>
      <c r="E81" s="24"/>
      <c r="F81" s="24"/>
      <c r="G81" s="13"/>
      <c r="H81" s="27"/>
      <c r="I81" s="22"/>
      <c r="J81" s="22"/>
      <c r="K81" s="24"/>
      <c r="L81" s="28"/>
      <c r="M81" s="24"/>
      <c r="N81" s="29"/>
      <c r="O81" s="23"/>
      <c r="P81" s="26"/>
      <c r="Q81" s="24"/>
      <c r="R81" s="24"/>
      <c r="S81" s="23"/>
      <c r="T81" s="25"/>
      <c r="U81" s="25"/>
      <c r="V81" s="25"/>
      <c r="W81" s="24"/>
      <c r="X81" s="24"/>
    </row>
    <row r="82" spans="1:24" ht="15.75">
      <c r="A82" s="24"/>
      <c r="B82" s="29"/>
      <c r="C82" s="21"/>
      <c r="D82" s="20"/>
      <c r="E82" s="24"/>
      <c r="F82" s="24"/>
      <c r="G82" s="13"/>
      <c r="H82" s="27"/>
      <c r="I82" s="22"/>
      <c r="J82" s="22"/>
      <c r="K82" s="24"/>
      <c r="L82" s="28"/>
      <c r="M82" s="24"/>
      <c r="N82" s="29"/>
      <c r="O82" s="23"/>
      <c r="P82" s="26"/>
      <c r="Q82" s="24"/>
      <c r="R82" s="24"/>
      <c r="S82" s="23"/>
      <c r="T82" s="25"/>
      <c r="U82" s="25"/>
      <c r="V82" s="25"/>
      <c r="W82" s="24"/>
      <c r="X82" s="24"/>
    </row>
    <row r="83" spans="1:24" ht="15.75">
      <c r="A83" s="24"/>
      <c r="B83" s="29"/>
      <c r="C83" s="21"/>
      <c r="D83" s="20"/>
      <c r="E83" s="24"/>
      <c r="F83" s="24"/>
      <c r="G83" s="13"/>
      <c r="H83" s="27"/>
      <c r="I83" s="22"/>
      <c r="J83" s="22"/>
      <c r="K83" s="24"/>
      <c r="L83" s="28"/>
      <c r="M83" s="24"/>
      <c r="N83" s="29"/>
      <c r="O83" s="23"/>
      <c r="P83" s="26"/>
      <c r="Q83" s="24"/>
      <c r="R83" s="24"/>
      <c r="S83" s="23"/>
      <c r="T83" s="25"/>
      <c r="U83" s="25"/>
      <c r="V83" s="25"/>
      <c r="W83" s="24"/>
      <c r="X83" s="24"/>
    </row>
    <row r="84" spans="1:24" ht="15.75">
      <c r="A84" s="24"/>
      <c r="B84" s="29"/>
      <c r="C84" s="21"/>
      <c r="D84" s="20"/>
      <c r="E84" s="24"/>
      <c r="F84" s="24"/>
      <c r="G84" s="13"/>
      <c r="H84" s="27"/>
      <c r="I84" s="22"/>
      <c r="J84" s="22"/>
      <c r="K84" s="24"/>
      <c r="L84" s="28"/>
      <c r="M84" s="24"/>
      <c r="N84" s="29"/>
      <c r="O84" s="23"/>
      <c r="P84" s="26"/>
      <c r="Q84" s="24"/>
      <c r="R84" s="24"/>
      <c r="S84" s="23"/>
      <c r="T84" s="25"/>
      <c r="U84" s="25"/>
      <c r="V84" s="25"/>
      <c r="W84" s="24"/>
      <c r="X84" s="24"/>
    </row>
    <row r="85" spans="1:24" ht="15.75">
      <c r="A85" s="24"/>
      <c r="B85" s="29"/>
      <c r="C85" s="21"/>
      <c r="D85" s="20"/>
      <c r="E85" s="24"/>
      <c r="F85" s="24"/>
      <c r="G85" s="13"/>
      <c r="H85" s="27"/>
      <c r="I85" s="22"/>
      <c r="J85" s="22"/>
      <c r="K85" s="24"/>
      <c r="L85" s="28"/>
      <c r="M85" s="24"/>
      <c r="N85" s="29"/>
      <c r="O85" s="23"/>
      <c r="P85" s="26"/>
      <c r="Q85" s="24"/>
      <c r="R85" s="24"/>
      <c r="S85" s="23"/>
      <c r="T85" s="25"/>
      <c r="U85" s="25"/>
      <c r="V85" s="25"/>
      <c r="W85" s="24"/>
      <c r="X85" s="24"/>
    </row>
    <row r="86" spans="1:24" ht="15.75">
      <c r="A86" s="24"/>
      <c r="B86" s="29"/>
      <c r="C86" s="21"/>
      <c r="D86" s="20"/>
      <c r="E86" s="24"/>
      <c r="F86" s="24"/>
      <c r="G86" s="13"/>
      <c r="H86" s="27"/>
      <c r="I86" s="22"/>
      <c r="J86" s="22"/>
      <c r="K86" s="24"/>
      <c r="L86" s="28"/>
      <c r="M86" s="24"/>
      <c r="N86" s="29"/>
      <c r="O86" s="23"/>
      <c r="P86" s="26"/>
      <c r="Q86" s="24"/>
      <c r="R86" s="24"/>
      <c r="S86" s="23"/>
      <c r="T86" s="25"/>
      <c r="U86" s="25"/>
      <c r="V86" s="25"/>
      <c r="W86" s="24"/>
      <c r="X86" s="24"/>
    </row>
    <row r="87" spans="1:24" ht="15.75">
      <c r="A87" s="24"/>
      <c r="B87" s="29"/>
      <c r="C87" s="21"/>
      <c r="D87" s="20"/>
      <c r="E87" s="24"/>
      <c r="F87" s="24"/>
      <c r="G87" s="13"/>
      <c r="H87" s="27"/>
      <c r="I87" s="22"/>
      <c r="J87" s="22"/>
      <c r="K87" s="24"/>
      <c r="L87" s="28"/>
      <c r="M87" s="24"/>
      <c r="N87" s="29"/>
      <c r="O87" s="23"/>
      <c r="P87" s="26"/>
      <c r="Q87" s="24"/>
      <c r="R87" s="24"/>
      <c r="S87" s="23"/>
      <c r="T87" s="25"/>
      <c r="U87" s="25"/>
      <c r="V87" s="25"/>
      <c r="W87" s="24"/>
      <c r="X87" s="24"/>
    </row>
    <row r="88" spans="1:24" ht="15.75">
      <c r="A88" s="24"/>
      <c r="B88" s="29"/>
      <c r="C88" s="21"/>
      <c r="D88" s="20"/>
      <c r="E88" s="24"/>
      <c r="F88" s="24"/>
      <c r="G88" s="13"/>
      <c r="H88" s="27"/>
      <c r="I88" s="22"/>
      <c r="J88" s="22"/>
      <c r="K88" s="24"/>
      <c r="L88" s="28"/>
      <c r="M88" s="24"/>
      <c r="N88" s="29"/>
      <c r="O88" s="23"/>
      <c r="P88" s="26"/>
      <c r="Q88" s="24"/>
      <c r="R88" s="24"/>
      <c r="S88" s="23"/>
      <c r="T88" s="25"/>
      <c r="U88" s="25"/>
      <c r="V88" s="25"/>
      <c r="W88" s="24"/>
      <c r="X88" s="24"/>
    </row>
    <row r="89" spans="1:24" ht="15.75">
      <c r="A89" s="24"/>
      <c r="B89" s="29"/>
      <c r="C89" s="21"/>
      <c r="D89" s="20"/>
      <c r="E89" s="24"/>
      <c r="F89" s="24"/>
      <c r="G89" s="13"/>
      <c r="H89" s="27"/>
      <c r="I89" s="22"/>
      <c r="J89" s="22"/>
      <c r="K89" s="24"/>
      <c r="L89" s="28"/>
      <c r="M89" s="24"/>
      <c r="N89" s="29"/>
      <c r="O89" s="23"/>
      <c r="P89" s="26"/>
      <c r="Q89" s="24"/>
      <c r="R89" s="24"/>
      <c r="S89" s="23"/>
      <c r="T89" s="25"/>
      <c r="U89" s="25"/>
      <c r="V89" s="25"/>
      <c r="W89" s="24"/>
      <c r="X89" s="24"/>
    </row>
    <row r="90" spans="1:24" ht="15.75">
      <c r="A90" s="24"/>
      <c r="B90" s="29"/>
      <c r="C90" s="21"/>
      <c r="D90" s="20"/>
      <c r="E90" s="24"/>
      <c r="F90" s="24"/>
      <c r="G90" s="13"/>
      <c r="H90" s="27"/>
      <c r="I90" s="22"/>
      <c r="J90" s="22"/>
      <c r="K90" s="24"/>
      <c r="L90" s="28"/>
      <c r="M90" s="24"/>
      <c r="N90" s="29"/>
      <c r="O90" s="23"/>
      <c r="P90" s="26"/>
      <c r="Q90" s="24"/>
      <c r="R90" s="24"/>
      <c r="S90" s="23"/>
      <c r="T90" s="25"/>
      <c r="U90" s="25"/>
      <c r="V90" s="25"/>
      <c r="W90" s="24"/>
      <c r="X90" s="24"/>
    </row>
    <row r="91" spans="1:24" ht="15.75">
      <c r="A91" s="24"/>
      <c r="B91" s="29"/>
      <c r="C91" s="21"/>
      <c r="D91" s="20"/>
      <c r="E91" s="24"/>
      <c r="F91" s="24"/>
      <c r="G91" s="13"/>
      <c r="H91" s="27"/>
      <c r="I91" s="22"/>
      <c r="J91" s="22"/>
      <c r="K91" s="24"/>
      <c r="L91" s="28"/>
      <c r="M91" s="24"/>
      <c r="N91" s="29"/>
      <c r="O91" s="23"/>
      <c r="P91" s="26"/>
      <c r="Q91" s="24"/>
      <c r="R91" s="24"/>
      <c r="S91" s="23"/>
      <c r="T91" s="25"/>
      <c r="U91" s="25"/>
      <c r="V91" s="25"/>
      <c r="W91" s="24"/>
      <c r="X91" s="24"/>
    </row>
    <row r="92" spans="1:24" ht="15.75">
      <c r="A92" s="24"/>
      <c r="B92" s="29"/>
      <c r="C92" s="21"/>
      <c r="D92" s="20"/>
      <c r="E92" s="24"/>
      <c r="F92" s="24"/>
      <c r="G92" s="13"/>
      <c r="H92" s="27"/>
      <c r="I92" s="22"/>
      <c r="J92" s="22"/>
      <c r="K92" s="24"/>
      <c r="L92" s="28"/>
      <c r="M92" s="24"/>
      <c r="N92" s="29"/>
      <c r="O92" s="23"/>
      <c r="P92" s="26"/>
      <c r="Q92" s="24"/>
      <c r="R92" s="24"/>
      <c r="S92" s="23"/>
      <c r="T92" s="25"/>
      <c r="U92" s="25"/>
      <c r="V92" s="25"/>
      <c r="W92" s="24"/>
      <c r="X92" s="24"/>
    </row>
    <row r="93" spans="1:24" ht="15.75">
      <c r="A93" s="24"/>
      <c r="B93" s="29"/>
      <c r="C93" s="21"/>
      <c r="D93" s="20"/>
      <c r="E93" s="24"/>
      <c r="F93" s="24"/>
      <c r="G93" s="13"/>
      <c r="H93" s="27"/>
      <c r="I93" s="22"/>
      <c r="J93" s="22"/>
      <c r="K93" s="24"/>
      <c r="L93" s="28"/>
      <c r="M93" s="24"/>
      <c r="N93" s="29"/>
      <c r="O93" s="23"/>
      <c r="P93" s="26"/>
      <c r="Q93" s="24"/>
      <c r="R93" s="24"/>
      <c r="S93" s="23"/>
      <c r="T93" s="25"/>
      <c r="U93" s="25"/>
      <c r="V93" s="25"/>
      <c r="W93" s="24"/>
      <c r="X93" s="24"/>
    </row>
    <row r="94" spans="1:24" ht="15.75">
      <c r="A94" s="24"/>
      <c r="B94" s="29"/>
      <c r="C94" s="21"/>
      <c r="D94" s="20"/>
      <c r="E94" s="24"/>
      <c r="F94" s="24"/>
      <c r="G94" s="13"/>
      <c r="H94" s="27"/>
      <c r="I94" s="22"/>
      <c r="J94" s="22"/>
      <c r="K94" s="24"/>
      <c r="L94" s="28"/>
      <c r="M94" s="24"/>
      <c r="N94" s="29"/>
      <c r="O94" s="23"/>
      <c r="P94" s="26"/>
      <c r="Q94" s="24"/>
      <c r="R94" s="24"/>
      <c r="S94" s="23"/>
      <c r="T94" s="25"/>
      <c r="U94" s="25"/>
      <c r="V94" s="25"/>
      <c r="W94" s="24"/>
      <c r="X94" s="24"/>
    </row>
    <row r="95" spans="1:24" ht="15.75">
      <c r="A95" s="24"/>
      <c r="B95" s="29"/>
      <c r="C95" s="21"/>
      <c r="D95" s="20"/>
      <c r="E95" s="24"/>
      <c r="F95" s="24"/>
      <c r="G95" s="13"/>
      <c r="H95" s="27"/>
      <c r="I95" s="22"/>
      <c r="J95" s="22"/>
      <c r="K95" s="24"/>
      <c r="L95" s="28"/>
      <c r="M95" s="24"/>
      <c r="N95" s="29"/>
      <c r="O95" s="23"/>
      <c r="P95" s="26"/>
      <c r="Q95" s="24"/>
      <c r="R95" s="24"/>
      <c r="S95" s="23"/>
      <c r="T95" s="25"/>
      <c r="U95" s="25"/>
      <c r="V95" s="25"/>
      <c r="W95" s="24"/>
      <c r="X95" s="24"/>
    </row>
    <row r="96" spans="1:24" ht="15.75">
      <c r="A96" s="24"/>
      <c r="B96" s="29"/>
      <c r="C96" s="21"/>
      <c r="D96" s="20"/>
      <c r="E96" s="24"/>
      <c r="F96" s="24"/>
      <c r="G96" s="13"/>
      <c r="H96" s="27"/>
      <c r="I96" s="22"/>
      <c r="J96" s="22"/>
      <c r="K96" s="24"/>
      <c r="L96" s="28"/>
      <c r="M96" s="24"/>
      <c r="N96" s="29"/>
      <c r="O96" s="23"/>
      <c r="P96" s="26"/>
      <c r="Q96" s="24"/>
      <c r="R96" s="24"/>
      <c r="S96" s="23"/>
      <c r="T96" s="25"/>
      <c r="U96" s="25"/>
      <c r="V96" s="25"/>
      <c r="W96" s="24"/>
      <c r="X96" s="24"/>
    </row>
    <row r="97" spans="1:24" ht="15.75">
      <c r="A97" s="24"/>
      <c r="B97" s="29"/>
      <c r="C97" s="21"/>
      <c r="D97" s="20"/>
      <c r="E97" s="24"/>
      <c r="F97" s="24"/>
      <c r="G97" s="13"/>
      <c r="H97" s="27"/>
      <c r="I97" s="22"/>
      <c r="J97" s="22"/>
      <c r="K97" s="24"/>
      <c r="L97" s="28"/>
      <c r="M97" s="24"/>
      <c r="N97" s="29"/>
      <c r="O97" s="23"/>
      <c r="P97" s="26"/>
      <c r="Q97" s="24"/>
      <c r="R97" s="24"/>
      <c r="S97" s="23"/>
      <c r="T97" s="25"/>
      <c r="U97" s="25"/>
      <c r="V97" s="25"/>
      <c r="W97" s="24"/>
      <c r="X97" s="24"/>
    </row>
    <row r="98" spans="1:24" ht="15.75">
      <c r="A98" s="24"/>
      <c r="B98" s="29"/>
      <c r="C98" s="21"/>
      <c r="D98" s="20"/>
      <c r="E98" s="24"/>
      <c r="F98" s="24"/>
      <c r="G98" s="13"/>
      <c r="H98" s="27"/>
      <c r="I98" s="22"/>
      <c r="J98" s="22"/>
      <c r="K98" s="24"/>
      <c r="L98" s="28"/>
      <c r="M98" s="24"/>
      <c r="N98" s="29"/>
      <c r="O98" s="23"/>
      <c r="P98" s="26"/>
      <c r="Q98" s="24"/>
      <c r="R98" s="24"/>
      <c r="S98" s="23"/>
      <c r="T98" s="25"/>
      <c r="U98" s="25"/>
      <c r="V98" s="25"/>
      <c r="W98" s="24"/>
      <c r="X98" s="24"/>
    </row>
    <row r="99" spans="1:24" ht="15.75">
      <c r="A99" s="24"/>
      <c r="B99" s="29"/>
      <c r="C99" s="21"/>
      <c r="D99" s="20"/>
      <c r="E99" s="24"/>
      <c r="F99" s="24"/>
      <c r="G99" s="13"/>
      <c r="H99" s="27"/>
      <c r="I99" s="22"/>
      <c r="J99" s="22"/>
      <c r="K99" s="24"/>
      <c r="L99" s="28"/>
      <c r="M99" s="24"/>
      <c r="N99" s="29"/>
      <c r="O99" s="23"/>
      <c r="P99" s="26"/>
      <c r="Q99" s="24"/>
      <c r="R99" s="24"/>
      <c r="S99" s="23"/>
      <c r="T99" s="25"/>
      <c r="U99" s="25"/>
      <c r="V99" s="25"/>
      <c r="W99" s="24"/>
      <c r="X99" s="24"/>
    </row>
    <row r="100" spans="1:24" ht="15.75">
      <c r="A100" s="24"/>
      <c r="B100" s="29"/>
      <c r="C100" s="21"/>
      <c r="D100" s="20"/>
      <c r="E100" s="24"/>
      <c r="F100" s="24"/>
      <c r="G100" s="13"/>
      <c r="H100" s="27"/>
      <c r="I100" s="22"/>
      <c r="J100" s="22"/>
      <c r="K100" s="24"/>
      <c r="L100" s="28"/>
      <c r="M100" s="24"/>
      <c r="N100" s="29"/>
      <c r="O100" s="23"/>
      <c r="P100" s="26"/>
      <c r="Q100" s="24"/>
      <c r="R100" s="24"/>
      <c r="S100" s="23"/>
      <c r="T100" s="25"/>
      <c r="U100" s="25"/>
      <c r="V100" s="25"/>
      <c r="W100" s="24"/>
      <c r="X100" s="24"/>
    </row>
    <row r="101" spans="1:24" ht="15.75">
      <c r="A101" s="24"/>
      <c r="B101" s="29"/>
      <c r="C101" s="21"/>
      <c r="D101" s="20"/>
      <c r="E101" s="24"/>
      <c r="F101" s="24"/>
      <c r="G101" s="13"/>
      <c r="H101" s="27"/>
      <c r="I101" s="22"/>
      <c r="J101" s="22"/>
      <c r="K101" s="24"/>
      <c r="L101" s="28"/>
      <c r="M101" s="24"/>
      <c r="N101" s="29"/>
      <c r="O101" s="23"/>
      <c r="P101" s="26"/>
      <c r="Q101" s="24"/>
      <c r="R101" s="24"/>
      <c r="S101" s="23"/>
      <c r="T101" s="25"/>
      <c r="U101" s="25"/>
      <c r="V101" s="25"/>
      <c r="W101" s="24"/>
      <c r="X101" s="24"/>
    </row>
    <row r="102" spans="1:24" ht="15.75">
      <c r="A102" s="24"/>
      <c r="B102" s="29"/>
      <c r="C102" s="21"/>
      <c r="D102" s="20"/>
      <c r="E102" s="24"/>
      <c r="F102" s="24"/>
      <c r="G102" s="13"/>
      <c r="H102" s="27"/>
      <c r="I102" s="22"/>
      <c r="J102" s="22"/>
      <c r="K102" s="24"/>
      <c r="L102" s="28"/>
      <c r="M102" s="24"/>
      <c r="N102" s="29"/>
      <c r="O102" s="23"/>
      <c r="P102" s="26"/>
      <c r="Q102" s="24"/>
      <c r="R102" s="24"/>
      <c r="S102" s="23"/>
      <c r="T102" s="25"/>
      <c r="U102" s="25"/>
      <c r="V102" s="25"/>
      <c r="W102" s="24"/>
      <c r="X102" s="24"/>
    </row>
    <row r="103" spans="1:24" ht="15.75">
      <c r="A103" s="24"/>
      <c r="B103" s="29"/>
      <c r="C103" s="21"/>
      <c r="D103" s="20"/>
      <c r="E103" s="24"/>
      <c r="F103" s="24"/>
      <c r="G103" s="13"/>
      <c r="H103" s="27"/>
      <c r="I103" s="22"/>
      <c r="J103" s="22"/>
      <c r="K103" s="24"/>
      <c r="L103" s="28"/>
      <c r="M103" s="24"/>
      <c r="N103" s="29"/>
      <c r="O103" s="23"/>
      <c r="P103" s="26"/>
      <c r="Q103" s="24"/>
      <c r="R103" s="24"/>
      <c r="S103" s="23"/>
      <c r="T103" s="25"/>
      <c r="U103" s="25"/>
      <c r="V103" s="25"/>
      <c r="W103" s="24"/>
      <c r="X103" s="24"/>
    </row>
    <row r="104" spans="1:24">
      <c r="W104" s="24"/>
      <c r="X104" s="24"/>
    </row>
    <row r="105" spans="1:24">
      <c r="W105" s="24"/>
      <c r="X105" s="24"/>
    </row>
    <row r="106" spans="1:24">
      <c r="W106" s="24"/>
      <c r="X106" s="24"/>
    </row>
    <row r="107" spans="1:24">
      <c r="W107" s="24"/>
      <c r="X107" s="24"/>
    </row>
    <row r="108" spans="1:24">
      <c r="W108" s="24"/>
      <c r="X108" s="24"/>
    </row>
    <row r="109" spans="1:24">
      <c r="W109" s="24"/>
      <c r="X109" s="24"/>
    </row>
    <row r="110" spans="1:24">
      <c r="W110" s="24"/>
      <c r="X110" s="24"/>
    </row>
    <row r="111" spans="1:24">
      <c r="W111" s="24"/>
      <c r="X111" s="24"/>
    </row>
    <row r="112" spans="1:24">
      <c r="W112" s="24"/>
      <c r="X112" s="24"/>
    </row>
    <row r="113" spans="23:24">
      <c r="W113" s="24"/>
      <c r="X113" s="24"/>
    </row>
    <row r="114" spans="23:24">
      <c r="W114" s="24"/>
      <c r="X114" s="24"/>
    </row>
    <row r="115" spans="23:24">
      <c r="W115" s="24"/>
      <c r="X115" s="24"/>
    </row>
    <row r="116" spans="23:24">
      <c r="W116" s="24"/>
      <c r="X116" s="24"/>
    </row>
    <row r="117" spans="23:24">
      <c r="W117" s="24"/>
      <c r="X117" s="24"/>
    </row>
    <row r="118" spans="23:24">
      <c r="W118" s="24"/>
      <c r="X118" s="24"/>
    </row>
    <row r="119" spans="23:24">
      <c r="W119" s="24"/>
      <c r="X119" s="24"/>
    </row>
    <row r="120" spans="23:24">
      <c r="W120" s="24"/>
      <c r="X120" s="24"/>
    </row>
    <row r="121" spans="23:24">
      <c r="W121" s="24"/>
      <c r="X121" s="24"/>
    </row>
    <row r="122" spans="23:24">
      <c r="W122" s="24"/>
      <c r="X122" s="24"/>
    </row>
    <row r="123" spans="23:24">
      <c r="W123" s="24"/>
      <c r="X123" s="24"/>
    </row>
    <row r="124" spans="23:24">
      <c r="W124" s="24"/>
      <c r="X124" s="24"/>
    </row>
    <row r="125" spans="23:24">
      <c r="W125" s="24"/>
      <c r="X125" s="24"/>
    </row>
    <row r="126" spans="23:24">
      <c r="W126" s="24"/>
      <c r="X126" s="24"/>
    </row>
    <row r="127" spans="23:24">
      <c r="W127" s="24"/>
      <c r="X127" s="24"/>
    </row>
    <row r="128" spans="23:24">
      <c r="W128" s="24"/>
      <c r="X128" s="24"/>
    </row>
    <row r="129" spans="23:24">
      <c r="W129" s="24"/>
      <c r="X129" s="24"/>
    </row>
  </sheetData>
  <autoFilter ref="O6:Q45"/>
  <mergeCells count="23">
    <mergeCell ref="W6:X6"/>
    <mergeCell ref="E6:E7"/>
    <mergeCell ref="F6:F7"/>
    <mergeCell ref="G6:G7"/>
    <mergeCell ref="H6:H7"/>
    <mergeCell ref="I6:I7"/>
    <mergeCell ref="J6:J7"/>
    <mergeCell ref="R6:R7"/>
    <mergeCell ref="S6:S7"/>
    <mergeCell ref="T6:V6"/>
    <mergeCell ref="P6:P7"/>
    <mergeCell ref="Q6:Q7"/>
    <mergeCell ref="K6:K7"/>
    <mergeCell ref="L6:L7"/>
    <mergeCell ref="M6:M7"/>
    <mergeCell ref="N6:N7"/>
    <mergeCell ref="O6:O7"/>
    <mergeCell ref="A2:H2"/>
    <mergeCell ref="A4:H4"/>
    <mergeCell ref="A6:A7"/>
    <mergeCell ref="B6:B7"/>
    <mergeCell ref="C6:C7"/>
    <mergeCell ref="D6:D7"/>
  </mergeCells>
  <hyperlinks>
    <hyperlink ref="L30" r:id="rId1"/>
    <hyperlink ref="L40" r:id="rId2"/>
    <hyperlink ref="L19" r:id="rId3"/>
    <hyperlink ref="L41" r:id="rId4"/>
    <hyperlink ref="L45" r:id="rId5"/>
    <hyperlink ref="L35" r:id="rId6"/>
    <hyperlink ref="L22" r:id="rId7"/>
    <hyperlink ref="L13" r:id="rId8"/>
    <hyperlink ref="L10" r:id="rId9"/>
    <hyperlink ref="L44" r:id="rId10"/>
    <hyperlink ref="L23" r:id="rId11"/>
    <hyperlink ref="L25" r:id="rId12"/>
    <hyperlink ref="L20" r:id="rId13"/>
    <hyperlink ref="L28" r:id="rId14"/>
    <hyperlink ref="L15" r:id="rId15"/>
    <hyperlink ref="L17" r:id="rId16"/>
    <hyperlink ref="L12" r:id="rId17"/>
    <hyperlink ref="L33" r:id="rId18"/>
    <hyperlink ref="L29" r:id="rId19"/>
    <hyperlink ref="L11" r:id="rId20"/>
    <hyperlink ref="L36" r:id="rId21"/>
    <hyperlink ref="L43" r:id="rId22"/>
    <hyperlink ref="L37" r:id="rId23"/>
    <hyperlink ref="L31" r:id="rId24"/>
    <hyperlink ref="L8" r:id="rId25"/>
    <hyperlink ref="L39" r:id="rId26"/>
    <hyperlink ref="L9" r:id="rId27"/>
    <hyperlink ref="L42" r:id="rId28"/>
    <hyperlink ref="L24" r:id="rId29"/>
    <hyperlink ref="L34" r:id="rId30"/>
    <hyperlink ref="L32" r:id="rId31"/>
    <hyperlink ref="L18" r:id="rId32"/>
    <hyperlink ref="L21" r:id="rId33"/>
    <hyperlink ref="L14" r:id="rId34"/>
    <hyperlink ref="L26" r:id="rId35"/>
    <hyperlink ref="L27" r:id="rId36"/>
    <hyperlink ref="L38" r:id="rId37"/>
  </hyperlinks>
  <printOptions horizontalCentered="1"/>
  <pageMargins left="0.25" right="0.25" top="0.75" bottom="0.75" header="0.3" footer="0.3"/>
  <pageSetup paperSize="5" scale="23" fitToHeight="0" orientation="landscape" r:id="rId38"/>
  <headerFooter>
    <oddHeader>&amp;L&amp;"Nyala,Negrita"&amp;12&amp;K06-006     MINISTERIO DE INTERIOR Y POLICIA&amp;"Nyala,Normal" &amp;C&amp;"-,Negrita"&amp;12&amp;K06-002
&amp;"Nyala,Negrita"&amp;13&amp;K03-030INFORME MENSUAL 
INFORMACION ESTADISTICA  &amp;R&amp;"Nyala,Negrita"&amp;12&amp;KC00000 AÑO 2020</oddHeader>
    <oddFooter>&amp;C&amp;"-,Negrita"Dirección de Planificación y Desarrollo / Departamento de Estadísticas 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T30"/>
  <sheetViews>
    <sheetView tabSelected="1" topLeftCell="A4" zoomScale="60" zoomScaleNormal="60" zoomScalePageLayoutView="55" workbookViewId="0">
      <pane xSplit="1" ySplit="4" topLeftCell="B8" activePane="bottomRight" state="frozen"/>
      <selection pane="topRight" activeCell="B4" sqref="B4"/>
      <selection pane="bottomLeft" activeCell="A8" sqref="A8"/>
      <selection pane="bottomRight" activeCell="C5" sqref="C5"/>
    </sheetView>
  </sheetViews>
  <sheetFormatPr baseColWidth="10" defaultColWidth="11.42578125" defaultRowHeight="18.75"/>
  <cols>
    <col min="1" max="1" width="7.140625" style="42" customWidth="1"/>
    <col min="2" max="2" width="21" style="43" customWidth="1"/>
    <col min="3" max="3" width="59.28515625" style="42" customWidth="1"/>
    <col min="4" max="4" width="49" style="42" customWidth="1"/>
    <col min="5" max="5" width="26.85546875" style="42" customWidth="1"/>
    <col min="6" max="6" width="28.5703125" style="42" customWidth="1"/>
    <col min="7" max="7" width="20.7109375" style="44" customWidth="1"/>
    <col min="8" max="8" width="46.42578125" style="42" customWidth="1"/>
    <col min="9" max="9" width="64.42578125" style="42" customWidth="1"/>
    <col min="10" max="10" width="23.85546875" style="42" customWidth="1"/>
    <col min="11" max="11" width="13.140625" style="42" customWidth="1"/>
    <col min="12" max="12" width="24.5703125" style="42" customWidth="1"/>
    <col min="13" max="13" width="14.7109375" style="42" customWidth="1"/>
    <col min="14" max="14" width="15" style="42" customWidth="1"/>
    <col min="15" max="15" width="52.28515625" style="42" customWidth="1"/>
    <col min="16" max="16" width="17.7109375" style="42" customWidth="1"/>
    <col min="17" max="17" width="35.5703125" style="42" customWidth="1"/>
    <col min="18" max="18" width="37.28515625" style="42" customWidth="1"/>
    <col min="19" max="19" width="43.42578125" style="42" customWidth="1"/>
  </cols>
  <sheetData>
    <row r="1" spans="1:19" ht="14.25" customHeight="1">
      <c r="A1" s="37"/>
      <c r="B1" s="37"/>
      <c r="C1" s="37"/>
      <c r="D1" s="37"/>
      <c r="E1" s="37"/>
      <c r="F1" s="37"/>
      <c r="G1" s="38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>
      <c r="A2" s="151" t="s">
        <v>13</v>
      </c>
      <c r="B2" s="151"/>
      <c r="C2" s="151"/>
      <c r="D2" s="151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  <c r="Q2" s="41"/>
      <c r="R2" s="41"/>
      <c r="S2" s="41"/>
    </row>
    <row r="3" spans="1:19" ht="6" customHeight="1"/>
    <row r="4" spans="1:19" ht="19.5" customHeight="1">
      <c r="A4" s="152" t="s">
        <v>46</v>
      </c>
      <c r="B4" s="152"/>
      <c r="C4" s="152"/>
      <c r="D4" s="152"/>
      <c r="E4" s="85"/>
      <c r="F4" s="86"/>
      <c r="G4" s="85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19" ht="20.25" customHeight="1">
      <c r="A5" s="87"/>
      <c r="B5" s="88"/>
      <c r="C5" s="89"/>
      <c r="D5" s="89" t="s">
        <v>47</v>
      </c>
      <c r="E5" s="89"/>
      <c r="F5" s="89"/>
      <c r="G5" s="90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</row>
    <row r="6" spans="1:19" ht="33" customHeight="1">
      <c r="A6" s="153" t="s">
        <v>15</v>
      </c>
      <c r="B6" s="144" t="s">
        <v>16</v>
      </c>
      <c r="C6" s="144" t="s">
        <v>18</v>
      </c>
      <c r="D6" s="144" t="s">
        <v>22</v>
      </c>
      <c r="E6" s="144" t="s">
        <v>23</v>
      </c>
      <c r="F6" s="144" t="s">
        <v>24</v>
      </c>
      <c r="G6" s="155" t="s">
        <v>25</v>
      </c>
      <c r="H6" s="144" t="s">
        <v>26</v>
      </c>
      <c r="I6" s="144" t="s">
        <v>27</v>
      </c>
      <c r="J6" s="144" t="s">
        <v>28</v>
      </c>
      <c r="K6" s="149" t="s">
        <v>29</v>
      </c>
      <c r="L6" s="144" t="s">
        <v>48</v>
      </c>
      <c r="M6" s="144" t="s">
        <v>30</v>
      </c>
      <c r="N6" s="144" t="s">
        <v>31</v>
      </c>
      <c r="O6" s="144" t="s">
        <v>32</v>
      </c>
      <c r="P6" s="144" t="s">
        <v>33</v>
      </c>
      <c r="Q6" s="146" t="s">
        <v>34</v>
      </c>
      <c r="R6" s="147"/>
      <c r="S6" s="148"/>
    </row>
    <row r="7" spans="1:19" ht="49.5" customHeight="1">
      <c r="A7" s="154"/>
      <c r="B7" s="154"/>
      <c r="C7" s="154"/>
      <c r="D7" s="145"/>
      <c r="E7" s="145"/>
      <c r="F7" s="145"/>
      <c r="G7" s="156"/>
      <c r="H7" s="145"/>
      <c r="I7" s="145"/>
      <c r="J7" s="145"/>
      <c r="K7" s="150"/>
      <c r="L7" s="145"/>
      <c r="M7" s="145"/>
      <c r="N7" s="145"/>
      <c r="O7" s="145"/>
      <c r="P7" s="145"/>
      <c r="Q7" s="91" t="s">
        <v>36</v>
      </c>
      <c r="R7" s="91" t="s">
        <v>37</v>
      </c>
      <c r="S7" s="92" t="s">
        <v>38</v>
      </c>
    </row>
    <row r="8" spans="1:19" ht="24" customHeight="1">
      <c r="A8" s="50">
        <v>1</v>
      </c>
      <c r="B8" s="46" t="s">
        <v>49</v>
      </c>
      <c r="C8" s="47" t="s">
        <v>50</v>
      </c>
      <c r="D8" s="48" t="s">
        <v>51</v>
      </c>
      <c r="E8" s="48" t="s">
        <v>52</v>
      </c>
      <c r="F8" s="48" t="s">
        <v>53</v>
      </c>
      <c r="G8" s="49">
        <v>22016424</v>
      </c>
      <c r="H8" s="28" t="s">
        <v>54</v>
      </c>
      <c r="I8" s="50" t="s">
        <v>55</v>
      </c>
      <c r="J8" s="53">
        <v>14494</v>
      </c>
      <c r="K8" s="51">
        <v>84</v>
      </c>
      <c r="L8" s="52" t="s">
        <v>56</v>
      </c>
      <c r="M8" s="45" t="s">
        <v>57</v>
      </c>
      <c r="N8" s="50" t="s">
        <v>58</v>
      </c>
      <c r="O8" s="51" t="s">
        <v>59</v>
      </c>
      <c r="P8" s="51" t="s">
        <v>60</v>
      </c>
      <c r="Q8" s="51" t="s">
        <v>61</v>
      </c>
      <c r="R8" s="51" t="s">
        <v>62</v>
      </c>
      <c r="S8" s="51" t="s">
        <v>63</v>
      </c>
    </row>
    <row r="9" spans="1:19" ht="21.75" customHeight="1">
      <c r="A9" s="50">
        <v>2</v>
      </c>
      <c r="B9" s="46">
        <v>44986</v>
      </c>
      <c r="C9" s="47" t="s">
        <v>64</v>
      </c>
      <c r="D9" s="48" t="s">
        <v>51</v>
      </c>
      <c r="E9" s="48" t="s">
        <v>65</v>
      </c>
      <c r="F9" s="48" t="s">
        <v>66</v>
      </c>
      <c r="G9" s="49" t="s">
        <v>67</v>
      </c>
      <c r="H9" s="28" t="s">
        <v>68</v>
      </c>
      <c r="I9" s="50" t="s">
        <v>69</v>
      </c>
      <c r="J9" s="53">
        <v>27941</v>
      </c>
      <c r="K9" s="51">
        <v>46</v>
      </c>
      <c r="L9" s="52" t="s">
        <v>70</v>
      </c>
      <c r="M9" s="45" t="s">
        <v>43</v>
      </c>
      <c r="N9" s="50" t="s">
        <v>71</v>
      </c>
      <c r="O9" s="51"/>
      <c r="P9" s="51"/>
      <c r="Q9" s="51" t="s">
        <v>72</v>
      </c>
      <c r="R9" s="51" t="s">
        <v>72</v>
      </c>
      <c r="S9" s="51" t="s">
        <v>73</v>
      </c>
    </row>
    <row r="10" spans="1:19" ht="22.5" customHeight="1">
      <c r="A10" s="50">
        <v>3</v>
      </c>
      <c r="B10" s="46">
        <v>44986</v>
      </c>
      <c r="C10" s="47" t="s">
        <v>74</v>
      </c>
      <c r="D10" s="48" t="s">
        <v>51</v>
      </c>
      <c r="E10" s="48" t="s">
        <v>65</v>
      </c>
      <c r="F10" s="48" t="s">
        <v>66</v>
      </c>
      <c r="G10" s="49" t="s">
        <v>75</v>
      </c>
      <c r="H10" s="28" t="s">
        <v>76</v>
      </c>
      <c r="I10" s="50" t="s">
        <v>77</v>
      </c>
      <c r="J10" s="53" t="s">
        <v>78</v>
      </c>
      <c r="K10" s="51">
        <v>60</v>
      </c>
      <c r="L10" s="52" t="s">
        <v>79</v>
      </c>
      <c r="M10" s="45" t="s">
        <v>57</v>
      </c>
      <c r="N10" s="50" t="s">
        <v>71</v>
      </c>
      <c r="O10" s="51"/>
      <c r="P10" s="51"/>
      <c r="Q10" s="51" t="s">
        <v>72</v>
      </c>
      <c r="R10" s="51" t="s">
        <v>72</v>
      </c>
      <c r="S10" s="51" t="s">
        <v>73</v>
      </c>
    </row>
    <row r="11" spans="1:19" ht="23.25" customHeight="1">
      <c r="A11" s="50">
        <v>4</v>
      </c>
      <c r="B11" s="46">
        <v>44986</v>
      </c>
      <c r="C11" s="47" t="s">
        <v>80</v>
      </c>
      <c r="D11" s="48" t="s">
        <v>51</v>
      </c>
      <c r="E11" s="48" t="s">
        <v>65</v>
      </c>
      <c r="F11" s="48" t="s">
        <v>66</v>
      </c>
      <c r="G11" s="49" t="s">
        <v>81</v>
      </c>
      <c r="H11" s="28" t="s">
        <v>82</v>
      </c>
      <c r="I11" s="50" t="s">
        <v>83</v>
      </c>
      <c r="J11" s="53">
        <v>111238</v>
      </c>
      <c r="K11" s="51">
        <v>18</v>
      </c>
      <c r="L11" s="52"/>
      <c r="M11" s="45" t="s">
        <v>57</v>
      </c>
      <c r="N11" s="50" t="s">
        <v>71</v>
      </c>
      <c r="O11" s="51" t="s">
        <v>84</v>
      </c>
      <c r="P11" s="51"/>
      <c r="Q11" s="51" t="s">
        <v>72</v>
      </c>
      <c r="R11" s="51" t="s">
        <v>72</v>
      </c>
      <c r="S11" s="51" t="s">
        <v>73</v>
      </c>
    </row>
    <row r="12" spans="1:19" ht="25.5" customHeight="1">
      <c r="A12" s="50">
        <v>5</v>
      </c>
      <c r="B12" s="46">
        <v>44987</v>
      </c>
      <c r="C12" s="47" t="s">
        <v>85</v>
      </c>
      <c r="D12" s="48" t="s">
        <v>51</v>
      </c>
      <c r="E12" s="48" t="s">
        <v>86</v>
      </c>
      <c r="F12" s="48" t="s">
        <v>87</v>
      </c>
      <c r="G12" s="49" t="s">
        <v>88</v>
      </c>
      <c r="H12" s="28" t="s">
        <v>89</v>
      </c>
      <c r="I12" s="50" t="s">
        <v>90</v>
      </c>
      <c r="J12" s="53"/>
      <c r="K12" s="51">
        <v>52</v>
      </c>
      <c r="L12" s="52" t="s">
        <v>91</v>
      </c>
      <c r="M12" s="45" t="s">
        <v>43</v>
      </c>
      <c r="N12" s="50" t="s">
        <v>58</v>
      </c>
      <c r="O12" s="51" t="s">
        <v>92</v>
      </c>
      <c r="P12" s="51" t="s">
        <v>93</v>
      </c>
      <c r="Q12" s="51" t="s">
        <v>94</v>
      </c>
      <c r="R12" s="51" t="s">
        <v>95</v>
      </c>
      <c r="S12" s="51" t="s">
        <v>96</v>
      </c>
    </row>
    <row r="13" spans="1:19" ht="25.5" customHeight="1">
      <c r="A13" s="50">
        <v>6</v>
      </c>
      <c r="B13" s="46">
        <v>44987</v>
      </c>
      <c r="C13" s="47" t="s">
        <v>97</v>
      </c>
      <c r="D13" s="48" t="s">
        <v>51</v>
      </c>
      <c r="E13" s="48" t="s">
        <v>86</v>
      </c>
      <c r="F13" s="48" t="s">
        <v>87</v>
      </c>
      <c r="G13" s="49" t="s">
        <v>98</v>
      </c>
      <c r="H13" s="28"/>
      <c r="I13" s="50" t="s">
        <v>99</v>
      </c>
      <c r="J13" s="53">
        <v>17770</v>
      </c>
      <c r="K13" s="51">
        <v>74</v>
      </c>
      <c r="L13" s="52" t="s">
        <v>100</v>
      </c>
      <c r="M13" s="45" t="s">
        <v>43</v>
      </c>
      <c r="N13" s="50" t="s">
        <v>71</v>
      </c>
      <c r="O13" s="51" t="s">
        <v>101</v>
      </c>
      <c r="P13" s="51" t="s">
        <v>102</v>
      </c>
      <c r="Q13" s="51" t="s">
        <v>103</v>
      </c>
      <c r="R13" s="51" t="s">
        <v>95</v>
      </c>
      <c r="S13" s="51" t="s">
        <v>96</v>
      </c>
    </row>
    <row r="14" spans="1:19" ht="25.5" customHeight="1">
      <c r="A14" s="50">
        <v>7</v>
      </c>
      <c r="B14" s="46">
        <v>44988</v>
      </c>
      <c r="C14" s="47" t="s">
        <v>104</v>
      </c>
      <c r="D14" s="48" t="s">
        <v>41</v>
      </c>
      <c r="E14" s="48" t="s">
        <v>86</v>
      </c>
      <c r="F14" s="48" t="s">
        <v>87</v>
      </c>
      <c r="G14" s="49"/>
      <c r="H14" s="28" t="s">
        <v>105</v>
      </c>
      <c r="I14" s="50" t="s">
        <v>106</v>
      </c>
      <c r="J14" s="53">
        <v>27168</v>
      </c>
      <c r="K14" s="51">
        <v>48</v>
      </c>
      <c r="L14" s="52" t="s">
        <v>107</v>
      </c>
      <c r="M14" s="45" t="s">
        <v>57</v>
      </c>
      <c r="N14" s="50" t="s">
        <v>58</v>
      </c>
      <c r="O14" s="51" t="s">
        <v>108</v>
      </c>
      <c r="P14" s="51" t="s">
        <v>109</v>
      </c>
      <c r="Q14" s="51" t="s">
        <v>61</v>
      </c>
      <c r="R14" s="51" t="s">
        <v>110</v>
      </c>
      <c r="S14" s="51" t="s">
        <v>111</v>
      </c>
    </row>
    <row r="15" spans="1:19" ht="24" customHeight="1">
      <c r="A15" s="50">
        <v>8</v>
      </c>
      <c r="B15" s="46">
        <v>44991</v>
      </c>
      <c r="C15" s="47" t="s">
        <v>112</v>
      </c>
      <c r="D15" s="48" t="s">
        <v>51</v>
      </c>
      <c r="E15" s="48" t="s">
        <v>113</v>
      </c>
      <c r="F15" s="48" t="s">
        <v>114</v>
      </c>
      <c r="G15" s="49">
        <v>168105665</v>
      </c>
      <c r="H15" s="28" t="s">
        <v>115</v>
      </c>
      <c r="I15" s="50" t="s">
        <v>116</v>
      </c>
      <c r="J15" s="53">
        <v>23567</v>
      </c>
      <c r="K15" s="51">
        <v>58</v>
      </c>
      <c r="L15" s="52" t="s">
        <v>117</v>
      </c>
      <c r="M15" s="45" t="s">
        <v>43</v>
      </c>
      <c r="N15" s="50" t="s">
        <v>71</v>
      </c>
      <c r="O15" s="51" t="s">
        <v>101</v>
      </c>
      <c r="P15" s="51" t="s">
        <v>118</v>
      </c>
      <c r="Q15" s="51" t="s">
        <v>61</v>
      </c>
      <c r="R15" s="51" t="s">
        <v>62</v>
      </c>
      <c r="S15" s="51" t="s">
        <v>119</v>
      </c>
    </row>
    <row r="16" spans="1:19" ht="27" customHeight="1">
      <c r="A16" s="50">
        <v>9</v>
      </c>
      <c r="B16" s="46">
        <v>44993</v>
      </c>
      <c r="C16" s="47" t="s">
        <v>120</v>
      </c>
      <c r="D16" s="48" t="s">
        <v>41</v>
      </c>
      <c r="E16" s="48" t="s">
        <v>121</v>
      </c>
      <c r="F16" s="48" t="s">
        <v>122</v>
      </c>
      <c r="G16" s="49" t="s">
        <v>123</v>
      </c>
      <c r="H16" s="28" t="s">
        <v>124</v>
      </c>
      <c r="I16" s="50" t="s">
        <v>125</v>
      </c>
      <c r="J16" s="53">
        <v>30309</v>
      </c>
      <c r="K16" s="51">
        <v>40</v>
      </c>
      <c r="L16" s="52" t="s">
        <v>126</v>
      </c>
      <c r="M16" s="45" t="s">
        <v>57</v>
      </c>
      <c r="N16" s="50" t="s">
        <v>58</v>
      </c>
      <c r="O16" s="51" t="s">
        <v>92</v>
      </c>
      <c r="P16" s="51" t="s">
        <v>127</v>
      </c>
      <c r="Q16" s="51" t="s">
        <v>61</v>
      </c>
      <c r="R16" s="51" t="s">
        <v>128</v>
      </c>
      <c r="S16" s="51" t="s">
        <v>129</v>
      </c>
    </row>
    <row r="17" spans="1:20" ht="23.25" customHeight="1">
      <c r="A17" s="50">
        <v>10</v>
      </c>
      <c r="B17" s="46">
        <v>44993</v>
      </c>
      <c r="C17" s="47" t="s">
        <v>130</v>
      </c>
      <c r="D17" s="48" t="s">
        <v>41</v>
      </c>
      <c r="E17" s="48" t="s">
        <v>113</v>
      </c>
      <c r="F17" s="48" t="s">
        <v>114</v>
      </c>
      <c r="G17" s="49">
        <v>160880678</v>
      </c>
      <c r="H17" s="28" t="s">
        <v>131</v>
      </c>
      <c r="I17" s="50" t="s">
        <v>132</v>
      </c>
      <c r="J17" s="53">
        <v>32336</v>
      </c>
      <c r="K17" s="51">
        <v>34</v>
      </c>
      <c r="L17" s="52" t="s">
        <v>133</v>
      </c>
      <c r="M17" s="45" t="s">
        <v>57</v>
      </c>
      <c r="N17" s="50" t="s">
        <v>58</v>
      </c>
      <c r="O17" s="51" t="s">
        <v>134</v>
      </c>
      <c r="P17" s="51" t="s">
        <v>135</v>
      </c>
      <c r="Q17" s="51" t="s">
        <v>136</v>
      </c>
      <c r="R17" s="51" t="s">
        <v>137</v>
      </c>
      <c r="S17" s="51" t="s">
        <v>138</v>
      </c>
    </row>
    <row r="18" spans="1:20" ht="27" customHeight="1">
      <c r="A18" s="50">
        <v>11</v>
      </c>
      <c r="B18" s="46">
        <v>44994</v>
      </c>
      <c r="C18" s="47" t="s">
        <v>139</v>
      </c>
      <c r="D18" s="48" t="s">
        <v>51</v>
      </c>
      <c r="E18" s="48" t="s">
        <v>121</v>
      </c>
      <c r="F18" s="48" t="s">
        <v>140</v>
      </c>
      <c r="G18" s="49" t="s">
        <v>141</v>
      </c>
      <c r="H18" s="28" t="s">
        <v>714</v>
      </c>
      <c r="I18" s="50" t="s">
        <v>142</v>
      </c>
      <c r="J18" s="53">
        <v>28303</v>
      </c>
      <c r="K18" s="51">
        <v>45</v>
      </c>
      <c r="L18" s="52" t="s">
        <v>143</v>
      </c>
      <c r="M18" s="45" t="s">
        <v>43</v>
      </c>
      <c r="N18" s="50" t="s">
        <v>71</v>
      </c>
      <c r="O18" s="51" t="s">
        <v>144</v>
      </c>
      <c r="P18" s="51" t="s">
        <v>145</v>
      </c>
      <c r="Q18" s="51" t="s">
        <v>146</v>
      </c>
      <c r="R18" s="51" t="s">
        <v>61</v>
      </c>
      <c r="S18" s="51" t="s">
        <v>147</v>
      </c>
    </row>
    <row r="19" spans="1:20" ht="27" customHeight="1">
      <c r="A19" s="50">
        <v>12</v>
      </c>
      <c r="B19" s="46">
        <v>44999</v>
      </c>
      <c r="C19" s="47" t="s">
        <v>148</v>
      </c>
      <c r="D19" s="48" t="s">
        <v>41</v>
      </c>
      <c r="E19" s="48" t="s">
        <v>149</v>
      </c>
      <c r="F19" s="48" t="s">
        <v>149</v>
      </c>
      <c r="G19" s="49" t="s">
        <v>150</v>
      </c>
      <c r="H19" s="28" t="s">
        <v>151</v>
      </c>
      <c r="I19" s="50" t="s">
        <v>152</v>
      </c>
      <c r="J19" s="53">
        <v>31367</v>
      </c>
      <c r="K19" s="51">
        <v>37</v>
      </c>
      <c r="L19" s="52" t="s">
        <v>153</v>
      </c>
      <c r="M19" s="45" t="s">
        <v>57</v>
      </c>
      <c r="N19" s="50" t="s">
        <v>58</v>
      </c>
      <c r="O19" s="51" t="s">
        <v>84</v>
      </c>
      <c r="P19" s="51" t="s">
        <v>154</v>
      </c>
      <c r="Q19" s="51" t="s">
        <v>155</v>
      </c>
      <c r="R19" s="51" t="s">
        <v>156</v>
      </c>
      <c r="S19" s="51" t="s">
        <v>157</v>
      </c>
    </row>
    <row r="20" spans="1:20" s="125" customFormat="1" ht="27" customHeight="1">
      <c r="A20" s="115">
        <v>13</v>
      </c>
      <c r="B20" s="116">
        <v>44999</v>
      </c>
      <c r="C20" s="117" t="s">
        <v>158</v>
      </c>
      <c r="D20" s="118" t="s">
        <v>41</v>
      </c>
      <c r="E20" s="118" t="s">
        <v>121</v>
      </c>
      <c r="F20" s="118" t="s">
        <v>140</v>
      </c>
      <c r="G20" s="119" t="s">
        <v>159</v>
      </c>
      <c r="H20" s="120" t="s">
        <v>160</v>
      </c>
      <c r="I20" s="115" t="s">
        <v>161</v>
      </c>
      <c r="J20" s="121">
        <v>29682</v>
      </c>
      <c r="K20" s="122">
        <f>2023-1981</f>
        <v>42</v>
      </c>
      <c r="L20" s="123" t="s">
        <v>715</v>
      </c>
      <c r="M20" s="124" t="s">
        <v>43</v>
      </c>
      <c r="N20" s="115" t="s">
        <v>586</v>
      </c>
      <c r="O20" s="122" t="s">
        <v>716</v>
      </c>
      <c r="P20" s="122" t="s">
        <v>717</v>
      </c>
      <c r="Q20" s="122" t="s">
        <v>61</v>
      </c>
      <c r="R20" s="122" t="s">
        <v>62</v>
      </c>
      <c r="S20" s="122" t="s">
        <v>718</v>
      </c>
    </row>
    <row r="21" spans="1:20" ht="27" customHeight="1">
      <c r="A21" s="50">
        <v>14</v>
      </c>
      <c r="B21" s="46">
        <v>44998</v>
      </c>
      <c r="C21" s="47" t="s">
        <v>162</v>
      </c>
      <c r="D21" s="48" t="s">
        <v>51</v>
      </c>
      <c r="E21" s="45" t="s">
        <v>86</v>
      </c>
      <c r="F21" s="45" t="s">
        <v>87</v>
      </c>
      <c r="G21" s="49" t="s">
        <v>712</v>
      </c>
      <c r="H21" s="28" t="s">
        <v>711</v>
      </c>
      <c r="I21" s="84" t="s">
        <v>708</v>
      </c>
      <c r="J21" s="114">
        <v>19803</v>
      </c>
      <c r="K21" s="112">
        <f>2022-1954</f>
        <v>68</v>
      </c>
      <c r="L21" s="113" t="s">
        <v>710</v>
      </c>
      <c r="M21" s="48" t="s">
        <v>43</v>
      </c>
      <c r="N21" s="48" t="s">
        <v>586</v>
      </c>
      <c r="O21" s="112" t="s">
        <v>163</v>
      </c>
      <c r="P21" s="111" t="s">
        <v>611</v>
      </c>
      <c r="Q21" s="111" t="s">
        <v>61</v>
      </c>
      <c r="R21" s="111" t="s">
        <v>581</v>
      </c>
      <c r="S21" s="111" t="s">
        <v>713</v>
      </c>
    </row>
    <row r="22" spans="1:20" ht="27" customHeight="1">
      <c r="A22" s="50">
        <v>15</v>
      </c>
      <c r="B22" s="46">
        <v>44998</v>
      </c>
      <c r="C22" s="47" t="s">
        <v>164</v>
      </c>
      <c r="D22" s="48" t="s">
        <v>51</v>
      </c>
      <c r="E22" s="45" t="s">
        <v>165</v>
      </c>
      <c r="F22" s="45" t="s">
        <v>87</v>
      </c>
      <c r="G22" s="49" t="s">
        <v>706</v>
      </c>
      <c r="H22" s="28" t="s">
        <v>707</v>
      </c>
      <c r="I22" s="84" t="s">
        <v>708</v>
      </c>
      <c r="J22" s="114">
        <v>26621</v>
      </c>
      <c r="K22" s="112">
        <f>2022-1972</f>
        <v>50</v>
      </c>
      <c r="L22" s="113" t="s">
        <v>709</v>
      </c>
      <c r="M22" s="48" t="s">
        <v>57</v>
      </c>
      <c r="N22" s="48" t="s">
        <v>71</v>
      </c>
      <c r="O22" s="112" t="s">
        <v>166</v>
      </c>
      <c r="P22" s="111" t="s">
        <v>632</v>
      </c>
      <c r="Q22" s="111" t="s">
        <v>61</v>
      </c>
      <c r="R22" s="111" t="s">
        <v>581</v>
      </c>
      <c r="S22" s="111" t="s">
        <v>713</v>
      </c>
    </row>
    <row r="23" spans="1:20" ht="27" customHeight="1">
      <c r="A23" s="50">
        <v>16</v>
      </c>
      <c r="B23" s="46">
        <v>45001</v>
      </c>
      <c r="C23" s="47" t="s">
        <v>167</v>
      </c>
      <c r="D23" s="48" t="s">
        <v>41</v>
      </c>
      <c r="E23" s="48" t="s">
        <v>168</v>
      </c>
      <c r="F23" s="48" t="s">
        <v>169</v>
      </c>
      <c r="G23" s="49">
        <v>189874252</v>
      </c>
      <c r="H23" s="28" t="s">
        <v>170</v>
      </c>
      <c r="I23" s="50" t="s">
        <v>171</v>
      </c>
      <c r="J23" s="78">
        <v>27846</v>
      </c>
      <c r="K23" s="51">
        <v>46</v>
      </c>
      <c r="L23" s="52" t="s">
        <v>172</v>
      </c>
      <c r="M23" s="45" t="s">
        <v>57</v>
      </c>
      <c r="N23" s="50" t="s">
        <v>58</v>
      </c>
      <c r="O23" s="51" t="s">
        <v>173</v>
      </c>
      <c r="P23" s="51" t="s">
        <v>174</v>
      </c>
      <c r="Q23" s="51" t="s">
        <v>175</v>
      </c>
      <c r="R23" s="51" t="s">
        <v>176</v>
      </c>
      <c r="S23" s="51" t="s">
        <v>177</v>
      </c>
    </row>
    <row r="24" spans="1:20" ht="27" customHeight="1">
      <c r="A24" s="50">
        <v>17</v>
      </c>
      <c r="B24" s="46">
        <v>45006</v>
      </c>
      <c r="C24" s="47" t="s">
        <v>178</v>
      </c>
      <c r="D24" s="48" t="s">
        <v>51</v>
      </c>
      <c r="E24" s="48" t="s">
        <v>179</v>
      </c>
      <c r="F24" s="48" t="s">
        <v>179</v>
      </c>
      <c r="G24" s="49" t="s">
        <v>180</v>
      </c>
      <c r="H24" s="28"/>
      <c r="I24" s="50" t="s">
        <v>181</v>
      </c>
      <c r="J24" s="78" t="s">
        <v>182</v>
      </c>
      <c r="K24" s="51">
        <v>65</v>
      </c>
      <c r="L24" s="52" t="s">
        <v>183</v>
      </c>
      <c r="M24" s="45" t="s">
        <v>57</v>
      </c>
      <c r="N24" s="50" t="s">
        <v>71</v>
      </c>
      <c r="O24" s="51" t="s">
        <v>184</v>
      </c>
      <c r="P24" s="51" t="s">
        <v>185</v>
      </c>
      <c r="Q24" s="51" t="s">
        <v>103</v>
      </c>
      <c r="R24" s="51" t="s">
        <v>95</v>
      </c>
      <c r="S24" s="51" t="s">
        <v>186</v>
      </c>
    </row>
    <row r="25" spans="1:20" ht="27" customHeight="1">
      <c r="A25" s="50">
        <v>18</v>
      </c>
      <c r="B25" s="46">
        <v>45009</v>
      </c>
      <c r="C25" s="47" t="s">
        <v>187</v>
      </c>
      <c r="D25" s="48" t="s">
        <v>41</v>
      </c>
      <c r="E25" s="48" t="s">
        <v>188</v>
      </c>
      <c r="F25" s="48" t="s">
        <v>189</v>
      </c>
      <c r="G25" s="49">
        <v>548545410</v>
      </c>
      <c r="H25" s="28" t="s">
        <v>190</v>
      </c>
      <c r="I25" s="50" t="s">
        <v>191</v>
      </c>
      <c r="J25" s="78">
        <v>30054</v>
      </c>
      <c r="K25" s="51">
        <v>40</v>
      </c>
      <c r="L25" s="52" t="s">
        <v>192</v>
      </c>
      <c r="M25" s="45" t="s">
        <v>57</v>
      </c>
      <c r="N25" s="50" t="s">
        <v>58</v>
      </c>
      <c r="O25" s="51" t="s">
        <v>101</v>
      </c>
      <c r="P25" s="51" t="s">
        <v>154</v>
      </c>
      <c r="Q25" s="51" t="s">
        <v>61</v>
      </c>
      <c r="R25" s="51" t="s">
        <v>62</v>
      </c>
      <c r="S25" s="51" t="s">
        <v>193</v>
      </c>
    </row>
    <row r="26" spans="1:20" ht="27" customHeight="1">
      <c r="A26" s="50">
        <v>19</v>
      </c>
      <c r="B26" s="46">
        <v>45012</v>
      </c>
      <c r="C26" s="47" t="s">
        <v>194</v>
      </c>
      <c r="D26" s="48" t="s">
        <v>195</v>
      </c>
      <c r="E26" s="48" t="s">
        <v>196</v>
      </c>
      <c r="F26" s="48" t="s">
        <v>196</v>
      </c>
      <c r="G26" s="49">
        <v>758230100</v>
      </c>
      <c r="H26" s="28" t="s">
        <v>197</v>
      </c>
      <c r="I26" s="50" t="s">
        <v>198</v>
      </c>
      <c r="J26" s="78">
        <v>41457</v>
      </c>
      <c r="K26" s="51">
        <v>9</v>
      </c>
      <c r="L26" s="52" t="s">
        <v>199</v>
      </c>
      <c r="M26" s="45" t="s">
        <v>57</v>
      </c>
      <c r="N26" s="50" t="s">
        <v>71</v>
      </c>
      <c r="O26" s="51" t="s">
        <v>84</v>
      </c>
      <c r="P26" s="51"/>
      <c r="Q26" s="51" t="s">
        <v>61</v>
      </c>
      <c r="R26" s="51" t="s">
        <v>62</v>
      </c>
      <c r="S26" s="51" t="s">
        <v>200</v>
      </c>
      <c r="T26" s="76"/>
    </row>
    <row r="27" spans="1:20" ht="27" customHeight="1">
      <c r="A27" s="50">
        <v>20</v>
      </c>
      <c r="B27" s="46">
        <v>45012</v>
      </c>
      <c r="C27" s="47" t="s">
        <v>201</v>
      </c>
      <c r="D27" s="48" t="s">
        <v>41</v>
      </c>
      <c r="E27" s="48" t="s">
        <v>202</v>
      </c>
      <c r="F27" s="48" t="s">
        <v>189</v>
      </c>
      <c r="G27" s="49">
        <v>672228745</v>
      </c>
      <c r="H27" s="57" t="s">
        <v>203</v>
      </c>
      <c r="I27" s="50" t="s">
        <v>204</v>
      </c>
      <c r="J27" s="78">
        <v>24918</v>
      </c>
      <c r="K27" s="51">
        <v>54</v>
      </c>
      <c r="L27" s="52" t="s">
        <v>205</v>
      </c>
      <c r="M27" s="45" t="s">
        <v>57</v>
      </c>
      <c r="N27" s="50" t="s">
        <v>58</v>
      </c>
      <c r="O27" s="51" t="s">
        <v>206</v>
      </c>
      <c r="P27" s="51" t="s">
        <v>207</v>
      </c>
      <c r="Q27" s="51" t="s">
        <v>61</v>
      </c>
      <c r="R27" s="51" t="s">
        <v>62</v>
      </c>
      <c r="S27" s="51" t="s">
        <v>208</v>
      </c>
    </row>
    <row r="28" spans="1:20" ht="27" customHeight="1">
      <c r="A28" s="50">
        <v>21</v>
      </c>
      <c r="B28" s="46">
        <v>45016</v>
      </c>
      <c r="C28" s="47" t="s">
        <v>209</v>
      </c>
      <c r="D28" s="48" t="s">
        <v>41</v>
      </c>
      <c r="E28" s="48" t="s">
        <v>113</v>
      </c>
      <c r="F28" s="48" t="s">
        <v>114</v>
      </c>
      <c r="G28" s="49">
        <v>164013461</v>
      </c>
      <c r="H28" s="28" t="s">
        <v>210</v>
      </c>
      <c r="I28" s="50" t="s">
        <v>211</v>
      </c>
      <c r="J28" s="78">
        <v>29111</v>
      </c>
      <c r="K28" s="51">
        <v>43</v>
      </c>
      <c r="L28" s="52" t="s">
        <v>212</v>
      </c>
      <c r="M28" s="45" t="s">
        <v>43</v>
      </c>
      <c r="N28" s="50" t="s">
        <v>58</v>
      </c>
      <c r="O28" s="51" t="s">
        <v>213</v>
      </c>
      <c r="P28" s="51" t="s">
        <v>214</v>
      </c>
      <c r="Q28" s="51" t="s">
        <v>61</v>
      </c>
      <c r="R28" s="51" t="s">
        <v>62</v>
      </c>
      <c r="S28" s="51" t="s">
        <v>215</v>
      </c>
    </row>
    <row r="29" spans="1:20" ht="27" customHeight="1">
      <c r="A29" s="50">
        <v>22</v>
      </c>
      <c r="B29" s="46">
        <v>45016</v>
      </c>
      <c r="C29" s="47" t="s">
        <v>216</v>
      </c>
      <c r="D29" s="48" t="s">
        <v>41</v>
      </c>
      <c r="E29" s="48" t="s">
        <v>217</v>
      </c>
      <c r="F29" s="48" t="s">
        <v>218</v>
      </c>
      <c r="G29" s="49" t="s">
        <v>219</v>
      </c>
      <c r="H29" s="28" t="s">
        <v>220</v>
      </c>
      <c r="I29" s="50" t="s">
        <v>221</v>
      </c>
      <c r="J29" s="78">
        <v>30369</v>
      </c>
      <c r="K29" s="51">
        <v>40</v>
      </c>
      <c r="L29" s="52" t="s">
        <v>222</v>
      </c>
      <c r="M29" s="45" t="s">
        <v>43</v>
      </c>
      <c r="N29" s="50" t="s">
        <v>58</v>
      </c>
      <c r="O29" s="51" t="s">
        <v>223</v>
      </c>
      <c r="P29" s="51" t="s">
        <v>224</v>
      </c>
      <c r="Q29" s="51" t="s">
        <v>61</v>
      </c>
      <c r="R29" s="51" t="s">
        <v>62</v>
      </c>
      <c r="S29" s="51" t="s">
        <v>200</v>
      </c>
    </row>
    <row r="30" spans="1:20">
      <c r="J30" s="79"/>
    </row>
  </sheetData>
  <autoFilter ref="L6:N29"/>
  <mergeCells count="19">
    <mergeCell ref="K6:K7"/>
    <mergeCell ref="L6:L7"/>
    <mergeCell ref="J6:J7"/>
    <mergeCell ref="A2:D2"/>
    <mergeCell ref="A4:D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M6:M7"/>
    <mergeCell ref="N6:N7"/>
    <mergeCell ref="O6:O7"/>
    <mergeCell ref="P6:P7"/>
    <mergeCell ref="Q6:S6"/>
  </mergeCells>
  <hyperlinks>
    <hyperlink ref="H15" r:id="rId1"/>
    <hyperlink ref="H16" r:id="rId2"/>
    <hyperlink ref="H17" r:id="rId3"/>
    <hyperlink ref="H23" r:id="rId4"/>
    <hyperlink ref="H25" r:id="rId5"/>
    <hyperlink ref="H26" r:id="rId6"/>
    <hyperlink ref="H28" r:id="rId7"/>
    <hyperlink ref="H29" r:id="rId8"/>
    <hyperlink ref="H22" r:id="rId9"/>
    <hyperlink ref="H21" r:id="rId10"/>
    <hyperlink ref="H18" r:id="rId11"/>
  </hyperlinks>
  <printOptions horizontalCentered="1"/>
  <pageMargins left="0.25" right="0.25" top="0.75" bottom="0.75" header="0.3" footer="0.3"/>
  <pageSetup paperSize="5" scale="23" fitToHeight="0" orientation="landscape" r:id="rId12"/>
  <headerFooter>
    <oddHeader>&amp;L&amp;"Nyala,Negrita"&amp;12&amp;K06-006     MINISTERIO DE INTERIOR Y POLICIA&amp;"Nyala,Normal" &amp;C&amp;"-,Negrita"&amp;12&amp;K06-002
&amp;"Nyala,Negrita"&amp;13&amp;K03-030INFORME MENSUAL 
INFORMACION ESTADISTICA  &amp;R&amp;"Nyala,Negrita"&amp;12&amp;KC00000 AÑO 2020</oddHeader>
    <oddFooter>&amp;C&amp;"-,Negrita"Dirección de Planificación y Desarrollo / Departamento de Estadísticas 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R23437"/>
  <sheetViews>
    <sheetView zoomScale="62" zoomScaleNormal="62" zoomScalePageLayoutView="70" workbookViewId="0">
      <pane xSplit="1" ySplit="4" topLeftCell="E74" activePane="bottomRight" state="frozen"/>
      <selection pane="topRight" activeCell="B1" sqref="B1"/>
      <selection pane="bottomLeft" activeCell="A8" sqref="A8"/>
      <selection pane="bottomRight" activeCell="Y86" sqref="Y86"/>
    </sheetView>
  </sheetViews>
  <sheetFormatPr baseColWidth="10" defaultColWidth="11.42578125" defaultRowHeight="15"/>
  <cols>
    <col min="1" max="1" width="8" customWidth="1"/>
    <col min="2" max="2" width="12.85546875" customWidth="1"/>
    <col min="3" max="3" width="19" customWidth="1"/>
    <col min="4" max="4" width="82.85546875" customWidth="1"/>
    <col min="5" max="5" width="10.42578125" customWidth="1"/>
    <col min="6" max="6" width="18" customWidth="1"/>
    <col min="7" max="7" width="19.42578125" customWidth="1"/>
    <col min="8" max="8" width="23.7109375" customWidth="1"/>
    <col min="9" max="9" width="24.85546875" customWidth="1"/>
    <col min="10" max="10" width="31.5703125" customWidth="1"/>
    <col min="11" max="11" width="39.42578125" customWidth="1"/>
    <col min="12" max="12" width="40.5703125" customWidth="1"/>
  </cols>
  <sheetData>
    <row r="1" spans="1:18" s="93" customFormat="1" ht="25.5" customHeight="1">
      <c r="A1" s="152" t="s">
        <v>704</v>
      </c>
      <c r="B1" s="152"/>
      <c r="C1" s="152"/>
      <c r="D1" s="152"/>
    </row>
    <row r="2" spans="1:18" s="93" customFormat="1"/>
    <row r="3" spans="1:18" ht="32.25" customHeight="1">
      <c r="A3" s="135" t="s">
        <v>15</v>
      </c>
      <c r="B3" s="137" t="s">
        <v>16</v>
      </c>
      <c r="C3" s="157" t="s">
        <v>225</v>
      </c>
      <c r="D3" s="157"/>
      <c r="E3" s="137" t="s">
        <v>226</v>
      </c>
      <c r="F3" s="137" t="s">
        <v>227</v>
      </c>
      <c r="G3" s="137" t="s">
        <v>23</v>
      </c>
      <c r="H3" s="137" t="s">
        <v>24</v>
      </c>
      <c r="I3" s="137" t="s">
        <v>32</v>
      </c>
      <c r="J3" s="141" t="s">
        <v>34</v>
      </c>
      <c r="K3" s="142"/>
      <c r="L3" s="143"/>
    </row>
    <row r="4" spans="1:18" ht="27" customHeight="1" thickBot="1">
      <c r="A4" s="136"/>
      <c r="B4" s="136"/>
      <c r="C4" s="158"/>
      <c r="D4" s="159"/>
      <c r="E4" s="140"/>
      <c r="F4" s="140"/>
      <c r="G4" s="140"/>
      <c r="H4" s="140"/>
      <c r="I4" s="140"/>
      <c r="J4" s="10" t="s">
        <v>36</v>
      </c>
      <c r="K4" s="10" t="s">
        <v>37</v>
      </c>
      <c r="L4" s="11" t="s">
        <v>38</v>
      </c>
    </row>
    <row r="5" spans="1:18" s="69" customFormat="1" ht="21.75" thickBot="1">
      <c r="A5" s="71">
        <v>1</v>
      </c>
      <c r="B5" s="66">
        <v>44986</v>
      </c>
      <c r="C5" s="67"/>
      <c r="D5" s="56" t="s">
        <v>228</v>
      </c>
      <c r="E5" s="24" t="s">
        <v>43</v>
      </c>
      <c r="F5" s="29">
        <v>29714</v>
      </c>
      <c r="G5" s="24" t="s">
        <v>229</v>
      </c>
      <c r="H5" s="24" t="s">
        <v>230</v>
      </c>
      <c r="I5" s="24" t="s">
        <v>231</v>
      </c>
      <c r="J5" s="84" t="s">
        <v>61</v>
      </c>
      <c r="K5" s="84" t="s">
        <v>62</v>
      </c>
      <c r="L5" s="68" t="s">
        <v>232</v>
      </c>
      <c r="Q5" s="24"/>
      <c r="R5" s="24"/>
    </row>
    <row r="6" spans="1:18" s="69" customFormat="1" ht="19.5" customHeight="1" thickBot="1">
      <c r="A6" s="71">
        <v>2</v>
      </c>
      <c r="B6" s="66">
        <v>44986</v>
      </c>
      <c r="C6" s="67"/>
      <c r="D6" s="56" t="s">
        <v>233</v>
      </c>
      <c r="E6" s="24" t="s">
        <v>43</v>
      </c>
      <c r="F6" s="29">
        <v>20751</v>
      </c>
      <c r="G6" s="24" t="s">
        <v>165</v>
      </c>
      <c r="H6" s="24" t="s">
        <v>87</v>
      </c>
      <c r="I6" s="24" t="s">
        <v>231</v>
      </c>
      <c r="J6" s="84" t="s">
        <v>234</v>
      </c>
      <c r="K6" s="84" t="s">
        <v>235</v>
      </c>
      <c r="L6" s="68" t="s">
        <v>236</v>
      </c>
      <c r="Q6" s="24"/>
      <c r="R6" s="24"/>
    </row>
    <row r="7" spans="1:18" s="70" customFormat="1" ht="20.25" customHeight="1" thickBot="1">
      <c r="A7" s="71">
        <v>3</v>
      </c>
      <c r="B7" s="66">
        <v>44986</v>
      </c>
      <c r="C7" s="67"/>
      <c r="D7" s="56" t="s">
        <v>237</v>
      </c>
      <c r="E7" s="24" t="s">
        <v>43</v>
      </c>
      <c r="F7" s="29">
        <v>27686</v>
      </c>
      <c r="G7" s="24" t="s">
        <v>165</v>
      </c>
      <c r="H7" s="24" t="s">
        <v>87</v>
      </c>
      <c r="I7" s="83" t="s">
        <v>166</v>
      </c>
      <c r="J7" s="82" t="s">
        <v>61</v>
      </c>
      <c r="K7" s="84" t="s">
        <v>62</v>
      </c>
      <c r="L7" s="24" t="s">
        <v>238</v>
      </c>
      <c r="M7" s="24"/>
      <c r="N7" s="24"/>
      <c r="O7" s="24"/>
      <c r="P7" s="68"/>
      <c r="Q7" s="24"/>
      <c r="R7" s="24"/>
    </row>
    <row r="8" spans="1:18" s="69" customFormat="1" ht="18" customHeight="1" thickBot="1">
      <c r="A8" s="71">
        <v>4</v>
      </c>
      <c r="B8" s="66">
        <v>44987</v>
      </c>
      <c r="C8" s="67"/>
      <c r="D8" s="56" t="s">
        <v>239</v>
      </c>
      <c r="E8" s="24" t="s">
        <v>43</v>
      </c>
      <c r="F8" s="29">
        <v>28859</v>
      </c>
      <c r="G8" s="24" t="s">
        <v>165</v>
      </c>
      <c r="H8" s="24" t="s">
        <v>87</v>
      </c>
      <c r="I8" s="83" t="s">
        <v>240</v>
      </c>
      <c r="J8" s="82" t="s">
        <v>61</v>
      </c>
      <c r="K8" s="84" t="s">
        <v>62</v>
      </c>
      <c r="L8" s="24" t="s">
        <v>241</v>
      </c>
      <c r="M8" s="24"/>
      <c r="N8" s="24"/>
      <c r="O8" s="24"/>
      <c r="P8" s="68"/>
      <c r="Q8" s="24"/>
      <c r="R8" s="24"/>
    </row>
    <row r="9" spans="1:18" s="69" customFormat="1" ht="21.75" thickBot="1">
      <c r="A9" s="71">
        <v>5</v>
      </c>
      <c r="B9" s="66">
        <v>44987</v>
      </c>
      <c r="C9" s="67"/>
      <c r="D9" s="56" t="s">
        <v>242</v>
      </c>
      <c r="E9" s="24" t="s">
        <v>57</v>
      </c>
      <c r="F9" s="29">
        <v>23426</v>
      </c>
      <c r="G9" s="24" t="s">
        <v>165</v>
      </c>
      <c r="H9" s="24" t="s">
        <v>87</v>
      </c>
      <c r="I9" s="83" t="s">
        <v>243</v>
      </c>
      <c r="J9" s="82" t="s">
        <v>61</v>
      </c>
      <c r="K9" s="84" t="s">
        <v>62</v>
      </c>
      <c r="L9" s="24" t="s">
        <v>215</v>
      </c>
      <c r="M9" s="24"/>
      <c r="N9" s="24"/>
      <c r="O9" s="24"/>
      <c r="P9" s="68"/>
      <c r="Q9" s="24"/>
      <c r="R9" s="24"/>
    </row>
    <row r="10" spans="1:18" s="69" customFormat="1" ht="21" customHeight="1" thickBot="1">
      <c r="A10" s="71">
        <v>6</v>
      </c>
      <c r="B10" s="66">
        <v>44988</v>
      </c>
      <c r="C10" s="67"/>
      <c r="D10" s="56" t="s">
        <v>244</v>
      </c>
      <c r="E10" s="24" t="s">
        <v>43</v>
      </c>
      <c r="F10" s="29">
        <v>17841</v>
      </c>
      <c r="G10" s="24" t="s">
        <v>245</v>
      </c>
      <c r="H10" s="24" t="s">
        <v>246</v>
      </c>
      <c r="I10" s="83" t="s">
        <v>247</v>
      </c>
      <c r="J10" s="82" t="s">
        <v>61</v>
      </c>
      <c r="K10" s="84" t="s">
        <v>62</v>
      </c>
      <c r="L10" s="24" t="s">
        <v>215</v>
      </c>
      <c r="M10" s="24"/>
      <c r="N10" s="24"/>
      <c r="O10" s="24"/>
      <c r="P10" s="68"/>
      <c r="Q10" s="24"/>
      <c r="R10" s="24"/>
    </row>
    <row r="11" spans="1:18" s="69" customFormat="1" ht="21.75" thickBot="1">
      <c r="A11" s="71">
        <v>7</v>
      </c>
      <c r="B11" s="66">
        <v>44988</v>
      </c>
      <c r="C11" s="67"/>
      <c r="D11" s="56" t="s">
        <v>244</v>
      </c>
      <c r="E11" s="24" t="s">
        <v>43</v>
      </c>
      <c r="F11" s="29">
        <v>17841</v>
      </c>
      <c r="G11" s="24" t="s">
        <v>245</v>
      </c>
      <c r="H11" s="24" t="s">
        <v>246</v>
      </c>
      <c r="I11" s="83" t="s">
        <v>247</v>
      </c>
      <c r="J11" s="82" t="s">
        <v>61</v>
      </c>
      <c r="K11" s="84" t="s">
        <v>62</v>
      </c>
      <c r="L11" s="24" t="s">
        <v>215</v>
      </c>
    </row>
    <row r="12" spans="1:18" s="69" customFormat="1" ht="21.75" thickBot="1">
      <c r="A12" s="71">
        <v>8</v>
      </c>
      <c r="B12" s="66">
        <v>44988</v>
      </c>
      <c r="C12" s="67"/>
      <c r="D12" s="56" t="s">
        <v>248</v>
      </c>
      <c r="E12" s="24" t="s">
        <v>43</v>
      </c>
      <c r="F12" s="29">
        <v>27499</v>
      </c>
      <c r="G12" s="24" t="s">
        <v>196</v>
      </c>
      <c r="H12" s="24" t="s">
        <v>196</v>
      </c>
      <c r="I12" s="83" t="s">
        <v>249</v>
      </c>
      <c r="J12" s="82" t="s">
        <v>250</v>
      </c>
      <c r="K12" s="84" t="s">
        <v>251</v>
      </c>
      <c r="L12" s="24" t="s">
        <v>252</v>
      </c>
    </row>
    <row r="13" spans="1:18" s="69" customFormat="1" ht="21.75" thickBot="1">
      <c r="A13" s="71">
        <v>9</v>
      </c>
      <c r="B13" s="66">
        <v>44988</v>
      </c>
      <c r="C13" s="67"/>
      <c r="D13" s="56" t="s">
        <v>253</v>
      </c>
      <c r="E13" s="24" t="s">
        <v>43</v>
      </c>
      <c r="F13" s="29">
        <v>45008</v>
      </c>
      <c r="G13" s="24" t="s">
        <v>165</v>
      </c>
      <c r="H13" s="24" t="s">
        <v>87</v>
      </c>
      <c r="I13" s="24" t="s">
        <v>254</v>
      </c>
      <c r="J13" s="84" t="s">
        <v>61</v>
      </c>
      <c r="K13" s="84" t="s">
        <v>62</v>
      </c>
      <c r="L13" s="68" t="s">
        <v>255</v>
      </c>
    </row>
    <row r="14" spans="1:18" s="69" customFormat="1" ht="21.75" thickBot="1">
      <c r="A14" s="71">
        <v>10</v>
      </c>
      <c r="B14" s="66">
        <v>44991</v>
      </c>
      <c r="C14" s="67"/>
      <c r="D14" s="56" t="s">
        <v>256</v>
      </c>
      <c r="E14" s="24" t="s">
        <v>43</v>
      </c>
      <c r="F14" s="77">
        <v>23124</v>
      </c>
      <c r="G14" s="24" t="s">
        <v>140</v>
      </c>
      <c r="H14" s="24" t="s">
        <v>257</v>
      </c>
      <c r="I14" s="24" t="s">
        <v>243</v>
      </c>
      <c r="J14" s="84" t="s">
        <v>61</v>
      </c>
      <c r="K14" s="84" t="s">
        <v>62</v>
      </c>
      <c r="L14" s="68" t="s">
        <v>258</v>
      </c>
    </row>
    <row r="15" spans="1:18" s="69" customFormat="1" ht="21.75" thickBot="1">
      <c r="A15" s="71">
        <v>11</v>
      </c>
      <c r="B15" s="66">
        <v>44991</v>
      </c>
      <c r="C15" s="67"/>
      <c r="D15" s="56" t="s">
        <v>259</v>
      </c>
      <c r="E15" s="24" t="s">
        <v>57</v>
      </c>
      <c r="F15" s="29">
        <v>23352</v>
      </c>
      <c r="G15" s="24" t="s">
        <v>260</v>
      </c>
      <c r="H15" s="24" t="s">
        <v>261</v>
      </c>
      <c r="I15" s="24" t="s">
        <v>262</v>
      </c>
      <c r="J15" s="84" t="s">
        <v>61</v>
      </c>
      <c r="K15" s="84" t="s">
        <v>263</v>
      </c>
      <c r="L15" s="68" t="s">
        <v>264</v>
      </c>
    </row>
    <row r="16" spans="1:18" s="69" customFormat="1" ht="21.75" thickBot="1">
      <c r="A16" s="71">
        <v>12</v>
      </c>
      <c r="B16" s="66">
        <v>44992</v>
      </c>
      <c r="C16" s="67"/>
      <c r="D16" s="56" t="s">
        <v>265</v>
      </c>
      <c r="E16" s="24" t="s">
        <v>43</v>
      </c>
      <c r="F16" s="29">
        <v>29128</v>
      </c>
      <c r="G16" s="24" t="s">
        <v>260</v>
      </c>
      <c r="H16" s="24" t="s">
        <v>261</v>
      </c>
      <c r="I16" s="24" t="s">
        <v>266</v>
      </c>
      <c r="J16" s="84" t="s">
        <v>61</v>
      </c>
      <c r="K16" s="84" t="s">
        <v>62</v>
      </c>
      <c r="L16" s="68" t="s">
        <v>267</v>
      </c>
    </row>
    <row r="17" spans="1:12" s="69" customFormat="1" ht="21.75" thickBot="1">
      <c r="A17" s="71">
        <v>13</v>
      </c>
      <c r="B17" s="66">
        <v>44993</v>
      </c>
      <c r="C17" s="67"/>
      <c r="D17" s="56" t="s">
        <v>268</v>
      </c>
      <c r="E17" s="24" t="s">
        <v>43</v>
      </c>
      <c r="F17" s="29">
        <v>21552</v>
      </c>
      <c r="G17" s="24" t="s">
        <v>269</v>
      </c>
      <c r="H17" s="24" t="s">
        <v>269</v>
      </c>
      <c r="I17" s="24" t="s">
        <v>247</v>
      </c>
      <c r="J17" s="84" t="s">
        <v>61</v>
      </c>
      <c r="K17" s="84" t="s">
        <v>263</v>
      </c>
      <c r="L17" s="68" t="s">
        <v>208</v>
      </c>
    </row>
    <row r="18" spans="1:12" s="69" customFormat="1" ht="21" customHeight="1" thickBot="1">
      <c r="A18" s="71">
        <v>14</v>
      </c>
      <c r="B18" s="66">
        <v>44993</v>
      </c>
      <c r="C18" s="67"/>
      <c r="D18" s="56" t="s">
        <v>270</v>
      </c>
      <c r="E18" s="24" t="s">
        <v>57</v>
      </c>
      <c r="F18" s="29">
        <v>24131</v>
      </c>
      <c r="G18" s="24" t="s">
        <v>165</v>
      </c>
      <c r="H18" s="24" t="s">
        <v>87</v>
      </c>
      <c r="I18" s="24" t="s">
        <v>271</v>
      </c>
      <c r="J18" s="84" t="s">
        <v>61</v>
      </c>
      <c r="K18" s="84" t="s">
        <v>62</v>
      </c>
      <c r="L18" s="68" t="s">
        <v>272</v>
      </c>
    </row>
    <row r="19" spans="1:12" s="64" customFormat="1" ht="21.75" thickBot="1">
      <c r="A19" s="71">
        <v>15</v>
      </c>
      <c r="B19" s="66">
        <v>44994</v>
      </c>
      <c r="C19" s="67"/>
      <c r="D19" s="56" t="s">
        <v>273</v>
      </c>
      <c r="E19" s="24" t="s">
        <v>57</v>
      </c>
      <c r="F19" s="29">
        <v>26913</v>
      </c>
      <c r="G19" s="24" t="s">
        <v>260</v>
      </c>
      <c r="H19" s="24" t="s">
        <v>260</v>
      </c>
      <c r="I19" s="24" t="s">
        <v>249</v>
      </c>
      <c r="J19" s="84" t="s">
        <v>61</v>
      </c>
      <c r="K19" s="84" t="s">
        <v>62</v>
      </c>
      <c r="L19" s="68" t="s">
        <v>238</v>
      </c>
    </row>
    <row r="20" spans="1:12" s="69" customFormat="1" ht="21.75" thickBot="1">
      <c r="A20" s="71">
        <v>16</v>
      </c>
      <c r="B20" s="66">
        <v>44994</v>
      </c>
      <c r="C20" s="67"/>
      <c r="D20" s="56" t="s">
        <v>274</v>
      </c>
      <c r="E20" s="24" t="s">
        <v>275</v>
      </c>
      <c r="F20" s="29">
        <v>30685</v>
      </c>
      <c r="G20" s="24" t="s">
        <v>42</v>
      </c>
      <c r="H20" s="24" t="s">
        <v>42</v>
      </c>
      <c r="I20" s="24" t="s">
        <v>271</v>
      </c>
      <c r="J20" s="84" t="s">
        <v>61</v>
      </c>
      <c r="K20" s="84" t="s">
        <v>62</v>
      </c>
      <c r="L20" s="68" t="s">
        <v>276</v>
      </c>
    </row>
    <row r="21" spans="1:12" s="69" customFormat="1" ht="21.75" thickBot="1">
      <c r="A21" s="71">
        <v>17</v>
      </c>
      <c r="B21" s="66">
        <v>44994</v>
      </c>
      <c r="C21" s="67"/>
      <c r="D21" s="56" t="s">
        <v>277</v>
      </c>
      <c r="E21" s="24" t="s">
        <v>57</v>
      </c>
      <c r="F21" s="29">
        <v>26239</v>
      </c>
      <c r="G21" s="24" t="s">
        <v>260</v>
      </c>
      <c r="H21" s="24" t="s">
        <v>261</v>
      </c>
      <c r="I21" s="24" t="s">
        <v>261</v>
      </c>
      <c r="J21" s="84" t="s">
        <v>61</v>
      </c>
      <c r="K21" s="84" t="s">
        <v>62</v>
      </c>
      <c r="L21" s="68" t="s">
        <v>278</v>
      </c>
    </row>
    <row r="22" spans="1:12" s="69" customFormat="1" ht="21.75" thickBot="1">
      <c r="A22" s="71">
        <v>18</v>
      </c>
      <c r="B22" s="66">
        <v>44994</v>
      </c>
      <c r="C22" s="67"/>
      <c r="D22" s="56" t="s">
        <v>279</v>
      </c>
      <c r="E22" s="24" t="s">
        <v>43</v>
      </c>
      <c r="F22" s="29">
        <v>26639</v>
      </c>
      <c r="G22" s="24" t="s">
        <v>280</v>
      </c>
      <c r="H22" s="24" t="s">
        <v>280</v>
      </c>
      <c r="I22" s="24" t="s">
        <v>262</v>
      </c>
      <c r="J22" s="84" t="s">
        <v>61</v>
      </c>
      <c r="K22" s="84" t="s">
        <v>62</v>
      </c>
      <c r="L22" s="68" t="s">
        <v>281</v>
      </c>
    </row>
    <row r="23" spans="1:12" s="69" customFormat="1" ht="21.75" thickBot="1">
      <c r="A23" s="71">
        <v>19</v>
      </c>
      <c r="B23" s="66">
        <v>44994</v>
      </c>
      <c r="C23" s="67"/>
      <c r="D23" s="56" t="s">
        <v>282</v>
      </c>
      <c r="E23" s="24" t="s">
        <v>57</v>
      </c>
      <c r="F23" s="29">
        <v>44930</v>
      </c>
      <c r="G23" s="24" t="s">
        <v>283</v>
      </c>
      <c r="H23" s="24" t="s">
        <v>87</v>
      </c>
      <c r="I23" s="24" t="s">
        <v>262</v>
      </c>
      <c r="J23" s="84" t="s">
        <v>284</v>
      </c>
      <c r="K23" s="84" t="s">
        <v>285</v>
      </c>
      <c r="L23" s="68" t="s">
        <v>286</v>
      </c>
    </row>
    <row r="24" spans="1:12" s="69" customFormat="1" ht="21.75" thickBot="1">
      <c r="A24" s="71">
        <v>20</v>
      </c>
      <c r="B24" s="66">
        <v>44994</v>
      </c>
      <c r="C24" s="67"/>
      <c r="D24" s="56" t="s">
        <v>287</v>
      </c>
      <c r="E24" s="24" t="s">
        <v>43</v>
      </c>
      <c r="F24" s="29">
        <v>25647</v>
      </c>
      <c r="G24" s="24" t="s">
        <v>66</v>
      </c>
      <c r="H24" s="24" t="s">
        <v>66</v>
      </c>
      <c r="I24" s="24" t="s">
        <v>288</v>
      </c>
      <c r="J24" s="84" t="s">
        <v>103</v>
      </c>
      <c r="K24" s="84" t="s">
        <v>95</v>
      </c>
      <c r="L24" s="68" t="s">
        <v>289</v>
      </c>
    </row>
    <row r="25" spans="1:12" s="69" customFormat="1" ht="21.75" thickBot="1">
      <c r="A25" s="71">
        <v>21</v>
      </c>
      <c r="B25" s="66">
        <v>44995</v>
      </c>
      <c r="C25" s="67"/>
      <c r="D25" s="56" t="s">
        <v>290</v>
      </c>
      <c r="E25" s="24" t="s">
        <v>57</v>
      </c>
      <c r="F25" s="77">
        <v>21662</v>
      </c>
      <c r="G25" s="24" t="s">
        <v>283</v>
      </c>
      <c r="H25" s="24" t="s">
        <v>87</v>
      </c>
      <c r="I25" s="24" t="s">
        <v>243</v>
      </c>
      <c r="J25" s="84" t="s">
        <v>176</v>
      </c>
      <c r="K25" s="84" t="s">
        <v>291</v>
      </c>
      <c r="L25" s="68" t="s">
        <v>292</v>
      </c>
    </row>
    <row r="26" spans="1:12" s="58" customFormat="1" ht="21.75" thickBot="1">
      <c r="A26" s="71">
        <v>22</v>
      </c>
      <c r="B26" s="66">
        <v>44999</v>
      </c>
      <c r="C26" s="67"/>
      <c r="D26" s="56" t="s">
        <v>293</v>
      </c>
      <c r="E26" s="24" t="s">
        <v>43</v>
      </c>
      <c r="F26" s="29">
        <v>31777</v>
      </c>
      <c r="G26" s="24" t="s">
        <v>294</v>
      </c>
      <c r="H26" s="24" t="s">
        <v>295</v>
      </c>
      <c r="I26" s="24" t="s">
        <v>84</v>
      </c>
      <c r="J26" s="84" t="s">
        <v>61</v>
      </c>
      <c r="K26" s="84" t="s">
        <v>62</v>
      </c>
      <c r="L26" s="68" t="s">
        <v>296</v>
      </c>
    </row>
    <row r="27" spans="1:12" s="69" customFormat="1" ht="19.5" customHeight="1" thickBot="1">
      <c r="A27" s="71">
        <v>23</v>
      </c>
      <c r="B27" s="66">
        <v>44999</v>
      </c>
      <c r="C27" s="67"/>
      <c r="D27" s="56" t="s">
        <v>297</v>
      </c>
      <c r="E27" s="24" t="s">
        <v>57</v>
      </c>
      <c r="F27" s="29"/>
      <c r="G27" s="24" t="s">
        <v>260</v>
      </c>
      <c r="H27" s="24" t="s">
        <v>261</v>
      </c>
      <c r="I27" s="24" t="s">
        <v>262</v>
      </c>
      <c r="J27" s="84"/>
      <c r="K27" s="84"/>
      <c r="L27" s="68"/>
    </row>
    <row r="28" spans="1:12" s="69" customFormat="1" ht="21.75" thickBot="1">
      <c r="A28" s="71">
        <v>24</v>
      </c>
      <c r="B28" s="66">
        <v>44999</v>
      </c>
      <c r="C28" s="67"/>
      <c r="D28" s="56" t="s">
        <v>298</v>
      </c>
      <c r="E28" s="24" t="s">
        <v>43</v>
      </c>
      <c r="F28" s="29">
        <v>19162</v>
      </c>
      <c r="G28" s="24" t="s">
        <v>87</v>
      </c>
      <c r="H28" s="24" t="s">
        <v>87</v>
      </c>
      <c r="I28" s="24" t="s">
        <v>299</v>
      </c>
      <c r="J28" s="84" t="s">
        <v>61</v>
      </c>
      <c r="K28" s="84" t="s">
        <v>62</v>
      </c>
      <c r="L28" s="68" t="s">
        <v>232</v>
      </c>
    </row>
    <row r="29" spans="1:12" s="69" customFormat="1" ht="21.75" thickBot="1">
      <c r="A29" s="71">
        <v>25</v>
      </c>
      <c r="B29" s="66">
        <v>44999</v>
      </c>
      <c r="C29" s="67"/>
      <c r="D29" s="56" t="s">
        <v>300</v>
      </c>
      <c r="E29" s="24" t="s">
        <v>43</v>
      </c>
      <c r="F29" s="29">
        <v>27363</v>
      </c>
      <c r="G29" s="24" t="s">
        <v>87</v>
      </c>
      <c r="H29" s="24" t="s">
        <v>87</v>
      </c>
      <c r="I29" s="24" t="s">
        <v>301</v>
      </c>
      <c r="J29" s="84" t="s">
        <v>61</v>
      </c>
      <c r="K29" s="84" t="s">
        <v>62</v>
      </c>
      <c r="L29" s="68" t="s">
        <v>292</v>
      </c>
    </row>
    <row r="30" spans="1:12" s="69" customFormat="1" ht="21.75" thickBot="1">
      <c r="A30" s="71">
        <v>26</v>
      </c>
      <c r="B30" s="66">
        <v>45001</v>
      </c>
      <c r="C30" s="67"/>
      <c r="D30" s="56" t="s">
        <v>302</v>
      </c>
      <c r="E30" s="24" t="s">
        <v>43</v>
      </c>
      <c r="F30" s="29">
        <v>35362</v>
      </c>
      <c r="G30" s="24" t="s">
        <v>42</v>
      </c>
      <c r="H30" s="24" t="s">
        <v>42</v>
      </c>
      <c r="I30" s="24" t="s">
        <v>303</v>
      </c>
      <c r="J30" s="84" t="s">
        <v>103</v>
      </c>
      <c r="K30" s="84" t="s">
        <v>304</v>
      </c>
      <c r="L30" s="68" t="s">
        <v>305</v>
      </c>
    </row>
    <row r="31" spans="1:12" s="69" customFormat="1" ht="21.75" thickBot="1">
      <c r="A31" s="71">
        <v>27</v>
      </c>
      <c r="B31" s="66">
        <v>45001</v>
      </c>
      <c r="C31" s="67"/>
      <c r="D31" s="56" t="s">
        <v>306</v>
      </c>
      <c r="E31" s="24" t="s">
        <v>43</v>
      </c>
      <c r="F31" s="29">
        <v>33315</v>
      </c>
      <c r="G31" s="24" t="s">
        <v>140</v>
      </c>
      <c r="H31" s="24" t="s">
        <v>257</v>
      </c>
      <c r="I31" s="24" t="s">
        <v>307</v>
      </c>
      <c r="J31" s="84" t="s">
        <v>61</v>
      </c>
      <c r="K31" s="84" t="s">
        <v>62</v>
      </c>
      <c r="L31" s="68" t="s">
        <v>215</v>
      </c>
    </row>
    <row r="32" spans="1:12" ht="21.75" thickBot="1">
      <c r="A32" s="71">
        <v>28</v>
      </c>
      <c r="B32" s="66">
        <v>45001</v>
      </c>
      <c r="C32" s="67"/>
      <c r="D32" s="56" t="s">
        <v>308</v>
      </c>
      <c r="E32" s="24" t="s">
        <v>43</v>
      </c>
      <c r="F32" s="29">
        <v>25078</v>
      </c>
      <c r="G32" s="24" t="s">
        <v>140</v>
      </c>
      <c r="H32" s="24" t="s">
        <v>257</v>
      </c>
      <c r="I32" s="24" t="s">
        <v>309</v>
      </c>
      <c r="J32" s="84" t="s">
        <v>61</v>
      </c>
      <c r="K32" s="84" t="s">
        <v>62</v>
      </c>
      <c r="L32" s="68" t="s">
        <v>215</v>
      </c>
    </row>
    <row r="33" spans="1:12" s="69" customFormat="1" ht="21.75" thickBot="1">
      <c r="A33" s="71">
        <v>29</v>
      </c>
      <c r="B33" s="66">
        <v>45002</v>
      </c>
      <c r="C33" s="67"/>
      <c r="D33" s="56" t="s">
        <v>310</v>
      </c>
      <c r="E33" s="24" t="s">
        <v>57</v>
      </c>
      <c r="F33" s="29">
        <v>15223</v>
      </c>
      <c r="G33" s="24" t="s">
        <v>246</v>
      </c>
      <c r="H33" s="24" t="s">
        <v>246</v>
      </c>
      <c r="I33" s="24" t="s">
        <v>271</v>
      </c>
      <c r="J33" s="84" t="s">
        <v>61</v>
      </c>
      <c r="K33" s="84" t="s">
        <v>62</v>
      </c>
      <c r="L33" s="68" t="s">
        <v>311</v>
      </c>
    </row>
    <row r="34" spans="1:12" s="69" customFormat="1" ht="20.25" customHeight="1" thickBot="1">
      <c r="A34" s="71">
        <v>30</v>
      </c>
      <c r="B34" s="66">
        <v>45002</v>
      </c>
      <c r="C34" s="67"/>
      <c r="D34" s="56" t="s">
        <v>312</v>
      </c>
      <c r="E34" s="24" t="s">
        <v>57</v>
      </c>
      <c r="F34" s="29">
        <v>29831</v>
      </c>
      <c r="G34" s="24" t="s">
        <v>42</v>
      </c>
      <c r="H34" s="24" t="s">
        <v>114</v>
      </c>
      <c r="I34" s="24" t="s">
        <v>271</v>
      </c>
      <c r="J34" s="84" t="s">
        <v>61</v>
      </c>
      <c r="K34" s="84" t="s">
        <v>62</v>
      </c>
      <c r="L34" s="68" t="s">
        <v>238</v>
      </c>
    </row>
    <row r="35" spans="1:12" s="70" customFormat="1" ht="21.75" thickBot="1">
      <c r="A35" s="71">
        <v>31</v>
      </c>
      <c r="B35" s="66">
        <v>45002</v>
      </c>
      <c r="C35" s="67"/>
      <c r="D35" s="56" t="s">
        <v>313</v>
      </c>
      <c r="E35" s="24" t="s">
        <v>57</v>
      </c>
      <c r="F35" s="29">
        <v>18819</v>
      </c>
      <c r="G35" s="24" t="s">
        <v>314</v>
      </c>
      <c r="H35" s="24" t="s">
        <v>314</v>
      </c>
      <c r="I35" s="24" t="s">
        <v>315</v>
      </c>
      <c r="J35" s="84" t="s">
        <v>61</v>
      </c>
      <c r="K35" s="84" t="s">
        <v>62</v>
      </c>
      <c r="L35" s="68" t="s">
        <v>238</v>
      </c>
    </row>
    <row r="36" spans="1:12" s="70" customFormat="1" ht="21.75" thickBot="1">
      <c r="A36" s="71">
        <v>32</v>
      </c>
      <c r="B36" s="66">
        <v>45002</v>
      </c>
      <c r="C36" s="67"/>
      <c r="D36" s="56" t="s">
        <v>316</v>
      </c>
      <c r="E36" s="24" t="s">
        <v>57</v>
      </c>
      <c r="F36" s="29">
        <v>25826</v>
      </c>
      <c r="G36" s="24" t="s">
        <v>245</v>
      </c>
      <c r="H36" s="24" t="s">
        <v>246</v>
      </c>
      <c r="I36" s="24" t="s">
        <v>317</v>
      </c>
      <c r="J36" s="84" t="s">
        <v>61</v>
      </c>
      <c r="K36" s="84" t="s">
        <v>62</v>
      </c>
      <c r="L36" s="68" t="s">
        <v>215</v>
      </c>
    </row>
    <row r="37" spans="1:12" s="72" customFormat="1" ht="19.5" customHeight="1" thickBot="1">
      <c r="A37" s="71">
        <v>33</v>
      </c>
      <c r="B37" s="66">
        <v>45005</v>
      </c>
      <c r="C37" s="67"/>
      <c r="D37" s="56" t="s">
        <v>318</v>
      </c>
      <c r="E37" s="24" t="s">
        <v>43</v>
      </c>
      <c r="F37" s="29">
        <v>28130</v>
      </c>
      <c r="G37" s="24" t="s">
        <v>165</v>
      </c>
      <c r="H37" s="24" t="s">
        <v>87</v>
      </c>
      <c r="I37" s="24" t="s">
        <v>319</v>
      </c>
      <c r="J37" s="84" t="s">
        <v>61</v>
      </c>
      <c r="K37" s="84" t="s">
        <v>62</v>
      </c>
      <c r="L37" s="68" t="s">
        <v>232</v>
      </c>
    </row>
    <row r="38" spans="1:12" s="74" customFormat="1" ht="21.75" thickBot="1">
      <c r="A38" s="71">
        <v>34</v>
      </c>
      <c r="B38" s="66">
        <v>45006</v>
      </c>
      <c r="C38" s="67"/>
      <c r="D38" s="56" t="s">
        <v>320</v>
      </c>
      <c r="E38" s="24" t="s">
        <v>57</v>
      </c>
      <c r="F38" s="29">
        <v>1116544</v>
      </c>
      <c r="G38" s="24" t="s">
        <v>321</v>
      </c>
      <c r="H38" s="24" t="s">
        <v>322</v>
      </c>
      <c r="I38" s="24" t="s">
        <v>243</v>
      </c>
      <c r="J38" s="84" t="s">
        <v>61</v>
      </c>
      <c r="K38" s="84" t="s">
        <v>62</v>
      </c>
      <c r="L38" s="68" t="s">
        <v>208</v>
      </c>
    </row>
    <row r="39" spans="1:12" s="73" customFormat="1" ht="21.75" thickBot="1">
      <c r="A39" s="71">
        <v>35</v>
      </c>
      <c r="B39" s="66">
        <v>45006</v>
      </c>
      <c r="C39" s="67"/>
      <c r="D39" s="56" t="s">
        <v>323</v>
      </c>
      <c r="E39" s="24" t="s">
        <v>43</v>
      </c>
      <c r="F39" s="29">
        <v>27071</v>
      </c>
      <c r="G39" s="24" t="s">
        <v>86</v>
      </c>
      <c r="H39" s="24" t="s">
        <v>87</v>
      </c>
      <c r="I39" s="24" t="s">
        <v>249</v>
      </c>
      <c r="J39" s="84" t="s">
        <v>234</v>
      </c>
      <c r="K39" s="84" t="s">
        <v>324</v>
      </c>
      <c r="L39" s="68" t="s">
        <v>325</v>
      </c>
    </row>
    <row r="40" spans="1:12" s="73" customFormat="1" ht="24" customHeight="1" thickBot="1">
      <c r="A40" s="71">
        <v>36</v>
      </c>
      <c r="B40" s="66">
        <v>45006</v>
      </c>
      <c r="C40" s="67"/>
      <c r="D40" s="56" t="s">
        <v>326</v>
      </c>
      <c r="E40" s="24" t="s">
        <v>57</v>
      </c>
      <c r="F40" s="29">
        <v>14221</v>
      </c>
      <c r="G40" s="24" t="s">
        <v>327</v>
      </c>
      <c r="H40" s="24" t="s">
        <v>328</v>
      </c>
      <c r="I40" s="24" t="s">
        <v>329</v>
      </c>
      <c r="J40" s="84" t="s">
        <v>61</v>
      </c>
      <c r="K40" s="84" t="s">
        <v>62</v>
      </c>
      <c r="L40" s="68" t="s">
        <v>215</v>
      </c>
    </row>
    <row r="41" spans="1:12" s="73" customFormat="1" ht="22.5" customHeight="1" thickBot="1">
      <c r="A41" s="71">
        <v>37</v>
      </c>
      <c r="B41" s="66" t="s">
        <v>330</v>
      </c>
      <c r="C41" s="67"/>
      <c r="D41" s="56" t="s">
        <v>331</v>
      </c>
      <c r="E41" s="24" t="s">
        <v>57</v>
      </c>
      <c r="F41" s="29">
        <v>21934</v>
      </c>
      <c r="G41" s="24" t="s">
        <v>332</v>
      </c>
      <c r="H41" s="24" t="s">
        <v>333</v>
      </c>
      <c r="I41" s="24" t="s">
        <v>249</v>
      </c>
      <c r="J41" s="84" t="s">
        <v>334</v>
      </c>
      <c r="K41" s="84" t="s">
        <v>334</v>
      </c>
      <c r="L41" s="68" t="s">
        <v>335</v>
      </c>
    </row>
    <row r="42" spans="1:12" s="69" customFormat="1" ht="21.75" thickBot="1">
      <c r="A42" s="71">
        <v>38</v>
      </c>
      <c r="B42" s="66">
        <v>45007</v>
      </c>
      <c r="C42" s="67"/>
      <c r="D42" s="56" t="s">
        <v>336</v>
      </c>
      <c r="E42" s="24" t="s">
        <v>57</v>
      </c>
      <c r="F42" s="29">
        <v>29942</v>
      </c>
      <c r="G42" s="24" t="s">
        <v>337</v>
      </c>
      <c r="H42" s="24" t="s">
        <v>337</v>
      </c>
      <c r="I42" s="24" t="s">
        <v>262</v>
      </c>
      <c r="J42" s="84" t="s">
        <v>61</v>
      </c>
      <c r="K42" s="84" t="s">
        <v>62</v>
      </c>
      <c r="L42" s="68" t="s">
        <v>208</v>
      </c>
    </row>
    <row r="43" spans="1:12" s="69" customFormat="1" ht="21.75" thickBot="1">
      <c r="A43" s="71">
        <v>39</v>
      </c>
      <c r="B43" s="66">
        <v>45007</v>
      </c>
      <c r="C43" s="67"/>
      <c r="D43" s="56" t="s">
        <v>338</v>
      </c>
      <c r="E43" s="24" t="s">
        <v>57</v>
      </c>
      <c r="F43" s="29">
        <v>23085</v>
      </c>
      <c r="G43" s="24" t="s">
        <v>260</v>
      </c>
      <c r="H43" s="24" t="s">
        <v>261</v>
      </c>
      <c r="I43" s="24" t="s">
        <v>262</v>
      </c>
      <c r="J43" s="84" t="s">
        <v>61</v>
      </c>
      <c r="K43" s="84" t="s">
        <v>62</v>
      </c>
      <c r="L43" s="68" t="s">
        <v>339</v>
      </c>
    </row>
    <row r="44" spans="1:12" ht="21.75" thickBot="1">
      <c r="A44" s="71">
        <v>40</v>
      </c>
      <c r="B44" s="66">
        <v>45007</v>
      </c>
      <c r="C44" s="67"/>
      <c r="D44" s="56" t="s">
        <v>340</v>
      </c>
      <c r="E44" s="24" t="s">
        <v>57</v>
      </c>
      <c r="F44" s="29">
        <v>24980</v>
      </c>
      <c r="G44" s="24" t="s">
        <v>321</v>
      </c>
      <c r="H44" s="24" t="s">
        <v>322</v>
      </c>
      <c r="I44" s="24" t="s">
        <v>341</v>
      </c>
      <c r="J44" s="84" t="s">
        <v>61</v>
      </c>
      <c r="K44" s="84" t="s">
        <v>62</v>
      </c>
      <c r="L44" s="68" t="s">
        <v>119</v>
      </c>
    </row>
    <row r="45" spans="1:12" ht="21.75" thickBot="1">
      <c r="A45" s="71">
        <v>41</v>
      </c>
      <c r="B45" s="66">
        <v>45007</v>
      </c>
      <c r="C45" s="67"/>
      <c r="D45" s="56" t="s">
        <v>340</v>
      </c>
      <c r="E45" s="24" t="s">
        <v>57</v>
      </c>
      <c r="F45" s="29">
        <v>24981</v>
      </c>
      <c r="G45" s="24" t="s">
        <v>321</v>
      </c>
      <c r="H45" s="24" t="s">
        <v>322</v>
      </c>
      <c r="I45" s="24" t="s">
        <v>341</v>
      </c>
      <c r="J45" s="84" t="s">
        <v>61</v>
      </c>
      <c r="K45" s="84" t="s">
        <v>62</v>
      </c>
      <c r="L45" s="68" t="s">
        <v>119</v>
      </c>
    </row>
    <row r="46" spans="1:12" ht="21.75" thickBot="1">
      <c r="A46" s="71">
        <v>42</v>
      </c>
      <c r="B46" s="66">
        <v>45008</v>
      </c>
      <c r="C46" s="67"/>
      <c r="D46" s="56" t="s">
        <v>233</v>
      </c>
      <c r="E46" s="24" t="s">
        <v>43</v>
      </c>
      <c r="F46" s="29">
        <v>20751</v>
      </c>
      <c r="G46" s="24" t="s">
        <v>165</v>
      </c>
      <c r="H46" s="24" t="s">
        <v>87</v>
      </c>
      <c r="I46" s="24" t="s">
        <v>231</v>
      </c>
      <c r="J46" s="84" t="s">
        <v>234</v>
      </c>
      <c r="K46" s="84" t="s">
        <v>235</v>
      </c>
      <c r="L46" s="68" t="s">
        <v>236</v>
      </c>
    </row>
    <row r="47" spans="1:12" ht="21.75" thickBot="1">
      <c r="A47" s="71">
        <v>43</v>
      </c>
      <c r="B47" s="66">
        <v>45008</v>
      </c>
      <c r="C47" s="67"/>
      <c r="D47" s="56" t="s">
        <v>342</v>
      </c>
      <c r="E47" s="24" t="s">
        <v>57</v>
      </c>
      <c r="F47" s="29">
        <v>23355</v>
      </c>
      <c r="G47" s="24" t="s">
        <v>121</v>
      </c>
      <c r="H47" s="24" t="s">
        <v>343</v>
      </c>
      <c r="I47" s="24" t="s">
        <v>344</v>
      </c>
      <c r="J47" s="84" t="s">
        <v>61</v>
      </c>
      <c r="K47" s="84" t="s">
        <v>62</v>
      </c>
      <c r="L47" s="68"/>
    </row>
    <row r="48" spans="1:12" s="54" customFormat="1" ht="21.75" thickBot="1">
      <c r="A48" s="71">
        <v>44</v>
      </c>
      <c r="B48" s="66">
        <v>45008</v>
      </c>
      <c r="C48" s="67"/>
      <c r="D48" s="56" t="s">
        <v>345</v>
      </c>
      <c r="E48" s="24" t="s">
        <v>57</v>
      </c>
      <c r="F48" s="29">
        <v>23820</v>
      </c>
      <c r="G48" s="24" t="s">
        <v>165</v>
      </c>
      <c r="H48" s="24" t="s">
        <v>87</v>
      </c>
      <c r="I48" s="24" t="s">
        <v>271</v>
      </c>
      <c r="J48" s="84" t="s">
        <v>61</v>
      </c>
      <c r="K48" s="84" t="s">
        <v>62</v>
      </c>
      <c r="L48" s="68" t="s">
        <v>119</v>
      </c>
    </row>
    <row r="49" spans="1:12" s="54" customFormat="1" ht="18.75" customHeight="1" thickBot="1">
      <c r="A49" s="71">
        <v>45</v>
      </c>
      <c r="B49" s="66">
        <v>45008</v>
      </c>
      <c r="C49" s="67"/>
      <c r="D49" s="56" t="s">
        <v>346</v>
      </c>
      <c r="E49" s="24" t="s">
        <v>43</v>
      </c>
      <c r="F49" s="29">
        <v>26337</v>
      </c>
      <c r="G49" s="24" t="s">
        <v>86</v>
      </c>
      <c r="H49" s="24" t="s">
        <v>87</v>
      </c>
      <c r="I49" s="24" t="s">
        <v>271</v>
      </c>
      <c r="J49" s="84" t="s">
        <v>61</v>
      </c>
      <c r="K49" s="84" t="s">
        <v>62</v>
      </c>
      <c r="L49" s="68" t="s">
        <v>119</v>
      </c>
    </row>
    <row r="50" spans="1:12" s="58" customFormat="1" ht="21.75" thickBot="1">
      <c r="A50" s="71">
        <v>46</v>
      </c>
      <c r="B50" s="66">
        <v>45008</v>
      </c>
      <c r="C50" s="67"/>
      <c r="D50" s="56" t="s">
        <v>347</v>
      </c>
      <c r="E50" s="24" t="s">
        <v>57</v>
      </c>
      <c r="F50" s="29">
        <v>22730</v>
      </c>
      <c r="G50" s="24" t="s">
        <v>86</v>
      </c>
      <c r="H50" s="24" t="s">
        <v>87</v>
      </c>
      <c r="I50" s="24" t="s">
        <v>348</v>
      </c>
      <c r="J50" s="84" t="s">
        <v>61</v>
      </c>
      <c r="K50" s="84" t="s">
        <v>62</v>
      </c>
      <c r="L50" s="68" t="s">
        <v>258</v>
      </c>
    </row>
    <row r="51" spans="1:12" s="58" customFormat="1" ht="21.75" thickBot="1">
      <c r="A51" s="71">
        <v>47</v>
      </c>
      <c r="B51" s="66">
        <v>45008</v>
      </c>
      <c r="C51" s="67"/>
      <c r="D51" s="56" t="s">
        <v>349</v>
      </c>
      <c r="E51" s="24" t="s">
        <v>57</v>
      </c>
      <c r="F51" s="29">
        <v>17659</v>
      </c>
      <c r="G51" s="24" t="s">
        <v>350</v>
      </c>
      <c r="H51" s="24" t="s">
        <v>351</v>
      </c>
      <c r="I51" s="24" t="s">
        <v>243</v>
      </c>
      <c r="J51" s="84" t="s">
        <v>61</v>
      </c>
      <c r="K51" s="84" t="s">
        <v>62</v>
      </c>
      <c r="L51" s="68" t="s">
        <v>119</v>
      </c>
    </row>
    <row r="52" spans="1:12" ht="21.75" thickBot="1">
      <c r="A52" s="71">
        <v>48</v>
      </c>
      <c r="B52" s="66">
        <v>45008</v>
      </c>
      <c r="C52" s="67"/>
      <c r="D52" s="56" t="s">
        <v>352</v>
      </c>
      <c r="E52" s="24" t="s">
        <v>43</v>
      </c>
      <c r="F52" s="29">
        <v>20710</v>
      </c>
      <c r="G52" s="24" t="s">
        <v>165</v>
      </c>
      <c r="H52" s="24" t="s">
        <v>87</v>
      </c>
      <c r="I52" s="24" t="s">
        <v>353</v>
      </c>
      <c r="J52" s="84" t="s">
        <v>61</v>
      </c>
      <c r="K52" s="84" t="s">
        <v>62</v>
      </c>
      <c r="L52" s="68" t="s">
        <v>238</v>
      </c>
    </row>
    <row r="53" spans="1:12" ht="21.75" thickBot="1">
      <c r="A53" s="71">
        <v>49</v>
      </c>
      <c r="B53" s="66">
        <v>45008</v>
      </c>
      <c r="C53" s="67"/>
      <c r="D53" s="56" t="s">
        <v>354</v>
      </c>
      <c r="E53" s="24" t="s">
        <v>57</v>
      </c>
      <c r="F53" s="29">
        <v>28245</v>
      </c>
      <c r="G53" s="24" t="s">
        <v>165</v>
      </c>
      <c r="H53" s="24" t="s">
        <v>87</v>
      </c>
      <c r="I53" s="24" t="s">
        <v>249</v>
      </c>
      <c r="J53" s="84" t="s">
        <v>61</v>
      </c>
      <c r="K53" s="84" t="s">
        <v>62</v>
      </c>
      <c r="L53" s="68" t="s">
        <v>238</v>
      </c>
    </row>
    <row r="54" spans="1:12" ht="21.75" thickBot="1">
      <c r="A54" s="71">
        <v>50</v>
      </c>
      <c r="B54" s="66">
        <v>45008</v>
      </c>
      <c r="C54" s="67"/>
      <c r="D54" s="56" t="s">
        <v>355</v>
      </c>
      <c r="E54" s="24" t="s">
        <v>57</v>
      </c>
      <c r="F54" s="77">
        <v>19815</v>
      </c>
      <c r="G54" s="24" t="s">
        <v>260</v>
      </c>
      <c r="H54" s="24" t="s">
        <v>261</v>
      </c>
      <c r="I54" s="24" t="s">
        <v>262</v>
      </c>
      <c r="J54" s="84" t="s">
        <v>176</v>
      </c>
      <c r="K54" s="84" t="s">
        <v>176</v>
      </c>
      <c r="L54" s="68" t="s">
        <v>356</v>
      </c>
    </row>
    <row r="55" spans="1:12" ht="21.75" thickBot="1">
      <c r="A55" s="71">
        <v>51</v>
      </c>
      <c r="B55" s="66">
        <v>45009</v>
      </c>
      <c r="C55" s="67"/>
      <c r="D55" s="56" t="s">
        <v>357</v>
      </c>
      <c r="E55" s="24" t="s">
        <v>57</v>
      </c>
      <c r="F55" s="77" t="s">
        <v>358</v>
      </c>
      <c r="G55" s="24" t="s">
        <v>260</v>
      </c>
      <c r="H55" s="24" t="s">
        <v>261</v>
      </c>
      <c r="I55" s="24" t="s">
        <v>262</v>
      </c>
      <c r="J55" s="84" t="s">
        <v>61</v>
      </c>
      <c r="K55" s="84" t="s">
        <v>62</v>
      </c>
      <c r="L55" s="68" t="s">
        <v>119</v>
      </c>
    </row>
    <row r="56" spans="1:12" ht="21.75" thickBot="1">
      <c r="A56" s="71">
        <v>52</v>
      </c>
      <c r="B56" s="66">
        <v>45009</v>
      </c>
      <c r="C56" s="67"/>
      <c r="D56" s="56" t="s">
        <v>359</v>
      </c>
      <c r="E56" s="24" t="s">
        <v>57</v>
      </c>
      <c r="F56" s="77">
        <v>20093</v>
      </c>
      <c r="G56" s="24" t="s">
        <v>360</v>
      </c>
      <c r="H56" s="24" t="s">
        <v>360</v>
      </c>
      <c r="I56" s="24" t="s">
        <v>243</v>
      </c>
      <c r="J56" s="84" t="s">
        <v>61</v>
      </c>
      <c r="K56" s="84" t="s">
        <v>62</v>
      </c>
      <c r="L56" s="68" t="s">
        <v>232</v>
      </c>
    </row>
    <row r="57" spans="1:12" ht="21.75" thickBot="1">
      <c r="A57" s="71">
        <v>53</v>
      </c>
      <c r="B57" s="66">
        <v>45009</v>
      </c>
      <c r="C57" s="67"/>
      <c r="D57" s="56" t="s">
        <v>361</v>
      </c>
      <c r="E57" s="24" t="s">
        <v>43</v>
      </c>
      <c r="F57" s="77">
        <v>26648</v>
      </c>
      <c r="G57" s="24" t="s">
        <v>360</v>
      </c>
      <c r="H57" s="24" t="s">
        <v>360</v>
      </c>
      <c r="I57" s="24" t="s">
        <v>319</v>
      </c>
      <c r="J57" s="84" t="s">
        <v>61</v>
      </c>
      <c r="K57" s="84" t="s">
        <v>62</v>
      </c>
      <c r="L57" s="68" t="s">
        <v>232</v>
      </c>
    </row>
    <row r="58" spans="1:12" ht="21.75" thickBot="1">
      <c r="A58" s="71">
        <v>54</v>
      </c>
      <c r="B58" s="66">
        <v>45009</v>
      </c>
      <c r="C58" s="67"/>
      <c r="D58" s="56" t="s">
        <v>362</v>
      </c>
      <c r="E58" s="24" t="s">
        <v>57</v>
      </c>
      <c r="F58" s="77">
        <v>25042</v>
      </c>
      <c r="G58" s="24" t="s">
        <v>86</v>
      </c>
      <c r="H58" s="24" t="s">
        <v>87</v>
      </c>
      <c r="I58" s="24" t="s">
        <v>363</v>
      </c>
      <c r="J58" s="84" t="s">
        <v>61</v>
      </c>
      <c r="K58" s="84" t="s">
        <v>62</v>
      </c>
      <c r="L58" s="68" t="s">
        <v>238</v>
      </c>
    </row>
    <row r="59" spans="1:12" ht="21.75" thickBot="1">
      <c r="A59" s="71">
        <v>55</v>
      </c>
      <c r="B59" s="66">
        <v>45009</v>
      </c>
      <c r="C59" s="67"/>
      <c r="D59" s="56" t="s">
        <v>364</v>
      </c>
      <c r="E59" s="24" t="s">
        <v>365</v>
      </c>
      <c r="F59" s="77">
        <v>31223</v>
      </c>
      <c r="G59" s="24" t="s">
        <v>196</v>
      </c>
      <c r="H59" s="24" t="s">
        <v>196</v>
      </c>
      <c r="I59" s="24" t="s">
        <v>266</v>
      </c>
      <c r="J59" s="84" t="s">
        <v>103</v>
      </c>
      <c r="K59" s="84" t="s">
        <v>95</v>
      </c>
      <c r="L59" s="68" t="s">
        <v>305</v>
      </c>
    </row>
    <row r="60" spans="1:12" ht="21.75" thickBot="1">
      <c r="A60" s="71">
        <v>56</v>
      </c>
      <c r="B60" s="66">
        <v>45009</v>
      </c>
      <c r="C60" s="67"/>
      <c r="D60" s="56" t="s">
        <v>366</v>
      </c>
      <c r="E60" s="24" t="s">
        <v>43</v>
      </c>
      <c r="F60" s="77">
        <v>30177</v>
      </c>
      <c r="G60" s="24" t="s">
        <v>260</v>
      </c>
      <c r="H60" s="24" t="s">
        <v>261</v>
      </c>
      <c r="I60" s="24" t="s">
        <v>262</v>
      </c>
      <c r="J60" s="84" t="s">
        <v>61</v>
      </c>
      <c r="K60" s="84" t="s">
        <v>263</v>
      </c>
      <c r="L60" s="68" t="s">
        <v>367</v>
      </c>
    </row>
    <row r="61" spans="1:12" ht="21.75" thickBot="1">
      <c r="A61" s="71">
        <v>57</v>
      </c>
      <c r="B61" s="66">
        <v>45012</v>
      </c>
      <c r="C61" s="67"/>
      <c r="D61" s="56" t="s">
        <v>368</v>
      </c>
      <c r="E61" s="24" t="s">
        <v>43</v>
      </c>
      <c r="F61" s="29">
        <v>11527</v>
      </c>
      <c r="G61" s="24" t="s">
        <v>86</v>
      </c>
      <c r="H61" s="24" t="s">
        <v>87</v>
      </c>
      <c r="I61" s="24"/>
      <c r="J61" s="84" t="s">
        <v>61</v>
      </c>
      <c r="K61" s="84" t="s">
        <v>62</v>
      </c>
      <c r="L61" s="24" t="s">
        <v>232</v>
      </c>
    </row>
    <row r="62" spans="1:12" ht="21.75" thickBot="1">
      <c r="A62" s="71">
        <v>58</v>
      </c>
      <c r="B62" s="66">
        <v>45012</v>
      </c>
      <c r="C62" s="67"/>
      <c r="D62" s="56" t="s">
        <v>369</v>
      </c>
      <c r="E62" s="24" t="s">
        <v>43</v>
      </c>
      <c r="F62" s="29">
        <v>26554</v>
      </c>
      <c r="G62" s="24" t="s">
        <v>86</v>
      </c>
      <c r="H62" s="24" t="s">
        <v>87</v>
      </c>
      <c r="I62" s="24" t="s">
        <v>370</v>
      </c>
      <c r="J62" s="84" t="s">
        <v>61</v>
      </c>
      <c r="K62" s="84" t="s">
        <v>62</v>
      </c>
      <c r="L62" s="68" t="s">
        <v>371</v>
      </c>
    </row>
    <row r="63" spans="1:12" ht="21.75" thickBot="1">
      <c r="A63" s="71">
        <v>59</v>
      </c>
      <c r="B63" s="66">
        <v>45012</v>
      </c>
      <c r="C63" s="67"/>
      <c r="D63" s="56" t="s">
        <v>372</v>
      </c>
      <c r="E63" s="24" t="s">
        <v>43</v>
      </c>
      <c r="F63" s="29">
        <v>20574</v>
      </c>
      <c r="G63" s="24" t="s">
        <v>321</v>
      </c>
      <c r="H63" s="24" t="s">
        <v>322</v>
      </c>
      <c r="I63" s="24" t="s">
        <v>373</v>
      </c>
      <c r="J63" s="84" t="s">
        <v>61</v>
      </c>
      <c r="K63" s="84" t="s">
        <v>62</v>
      </c>
      <c r="L63" s="68" t="s">
        <v>374</v>
      </c>
    </row>
    <row r="64" spans="1:12" ht="21.75" thickBot="1">
      <c r="A64" s="71">
        <v>60</v>
      </c>
      <c r="B64" s="66">
        <v>45012</v>
      </c>
      <c r="C64" s="67"/>
      <c r="D64" s="56" t="s">
        <v>375</v>
      </c>
      <c r="E64" s="24" t="s">
        <v>57</v>
      </c>
      <c r="F64" s="29">
        <v>29171</v>
      </c>
      <c r="G64" s="24" t="s">
        <v>350</v>
      </c>
      <c r="H64" s="24" t="s">
        <v>351</v>
      </c>
      <c r="I64" s="24" t="s">
        <v>266</v>
      </c>
      <c r="J64" s="84" t="s">
        <v>284</v>
      </c>
      <c r="K64" s="84" t="s">
        <v>376</v>
      </c>
      <c r="L64" s="68" t="s">
        <v>377</v>
      </c>
    </row>
    <row r="65" spans="1:12" ht="21.75" thickBot="1">
      <c r="A65" s="71">
        <v>61</v>
      </c>
      <c r="B65" s="66">
        <v>45012</v>
      </c>
      <c r="C65" s="67"/>
      <c r="D65" s="56" t="s">
        <v>378</v>
      </c>
      <c r="E65" s="24" t="s">
        <v>57</v>
      </c>
      <c r="F65" s="77">
        <v>26507</v>
      </c>
      <c r="G65" s="24" t="s">
        <v>42</v>
      </c>
      <c r="H65" s="24" t="s">
        <v>42</v>
      </c>
      <c r="I65" s="24" t="s">
        <v>379</v>
      </c>
      <c r="J65" s="84" t="s">
        <v>61</v>
      </c>
      <c r="K65" s="84" t="s">
        <v>62</v>
      </c>
      <c r="L65" s="68" t="s">
        <v>380</v>
      </c>
    </row>
    <row r="66" spans="1:12" ht="21.75" thickBot="1">
      <c r="A66" s="71">
        <v>62</v>
      </c>
      <c r="B66" s="66">
        <v>45012</v>
      </c>
      <c r="C66" s="67"/>
      <c r="D66" s="56" t="s">
        <v>381</v>
      </c>
      <c r="E66" s="24" t="s">
        <v>43</v>
      </c>
      <c r="F66" s="77">
        <v>19543</v>
      </c>
      <c r="G66" s="24" t="s">
        <v>165</v>
      </c>
      <c r="H66" s="24" t="s">
        <v>87</v>
      </c>
      <c r="I66" s="24" t="s">
        <v>382</v>
      </c>
      <c r="J66" s="84" t="s">
        <v>146</v>
      </c>
      <c r="K66" s="84" t="s">
        <v>62</v>
      </c>
      <c r="L66" s="68" t="s">
        <v>383</v>
      </c>
    </row>
    <row r="67" spans="1:12" ht="21.75" thickBot="1">
      <c r="A67" s="71">
        <v>63</v>
      </c>
      <c r="B67" s="66">
        <v>45012</v>
      </c>
      <c r="C67" s="67"/>
      <c r="D67" s="56" t="s">
        <v>384</v>
      </c>
      <c r="E67" s="24" t="s">
        <v>57</v>
      </c>
      <c r="F67" s="77">
        <v>31065</v>
      </c>
      <c r="G67" s="24" t="s">
        <v>260</v>
      </c>
      <c r="H67" s="24" t="s">
        <v>261</v>
      </c>
      <c r="I67" s="24" t="s">
        <v>262</v>
      </c>
      <c r="J67" s="84" t="s">
        <v>61</v>
      </c>
      <c r="K67" s="84" t="s">
        <v>62</v>
      </c>
      <c r="L67" s="68" t="s">
        <v>385</v>
      </c>
    </row>
    <row r="68" spans="1:12" ht="21.75" thickBot="1">
      <c r="A68" s="71">
        <v>64</v>
      </c>
      <c r="B68" s="66">
        <v>45013</v>
      </c>
      <c r="C68" s="67"/>
      <c r="D68" s="56" t="s">
        <v>386</v>
      </c>
      <c r="E68" s="24" t="s">
        <v>57</v>
      </c>
      <c r="F68" s="77">
        <v>17684</v>
      </c>
      <c r="G68" s="24" t="s">
        <v>350</v>
      </c>
      <c r="H68" s="24" t="s">
        <v>351</v>
      </c>
      <c r="I68" s="24" t="s">
        <v>387</v>
      </c>
      <c r="J68" s="84" t="s">
        <v>334</v>
      </c>
      <c r="K68" s="84" t="s">
        <v>388</v>
      </c>
      <c r="L68" s="68" t="s">
        <v>389</v>
      </c>
    </row>
    <row r="69" spans="1:12" ht="21.75" thickBot="1">
      <c r="A69" s="71">
        <v>65</v>
      </c>
      <c r="B69" s="66" t="s">
        <v>390</v>
      </c>
      <c r="C69" s="67"/>
      <c r="D69" s="56" t="s">
        <v>391</v>
      </c>
      <c r="E69" s="24" t="s">
        <v>43</v>
      </c>
      <c r="F69" s="77">
        <v>11790</v>
      </c>
      <c r="G69" s="24" t="s">
        <v>86</v>
      </c>
      <c r="H69" s="24" t="s">
        <v>87</v>
      </c>
      <c r="I69" s="24" t="s">
        <v>353</v>
      </c>
      <c r="J69" s="84" t="s">
        <v>61</v>
      </c>
      <c r="K69" s="84" t="s">
        <v>62</v>
      </c>
      <c r="L69" s="68" t="s">
        <v>238</v>
      </c>
    </row>
    <row r="70" spans="1:12" ht="21.75" thickBot="1">
      <c r="A70" s="71">
        <v>66</v>
      </c>
      <c r="B70" s="66">
        <v>45013</v>
      </c>
      <c r="C70" s="67"/>
      <c r="D70" s="56" t="s">
        <v>392</v>
      </c>
      <c r="E70" s="24" t="s">
        <v>43</v>
      </c>
      <c r="F70" s="77">
        <v>22290</v>
      </c>
      <c r="G70" s="24" t="s">
        <v>86</v>
      </c>
      <c r="H70" s="24" t="s">
        <v>87</v>
      </c>
      <c r="I70" s="24" t="s">
        <v>271</v>
      </c>
      <c r="J70" s="84" t="s">
        <v>61</v>
      </c>
      <c r="K70" s="84" t="s">
        <v>62</v>
      </c>
      <c r="L70" s="68" t="s">
        <v>238</v>
      </c>
    </row>
    <row r="71" spans="1:12" ht="21.75" thickBot="1">
      <c r="A71" s="71">
        <v>67</v>
      </c>
      <c r="B71" s="66">
        <v>45013</v>
      </c>
      <c r="C71" s="67"/>
      <c r="D71" s="56" t="s">
        <v>393</v>
      </c>
      <c r="E71" s="24" t="s">
        <v>43</v>
      </c>
      <c r="F71" s="77">
        <v>24642</v>
      </c>
      <c r="G71" s="24" t="s">
        <v>87</v>
      </c>
      <c r="H71" s="24" t="s">
        <v>87</v>
      </c>
      <c r="I71" s="24" t="s">
        <v>247</v>
      </c>
      <c r="J71" s="84" t="s">
        <v>176</v>
      </c>
      <c r="K71" s="84" t="s">
        <v>176</v>
      </c>
      <c r="L71" s="68" t="s">
        <v>394</v>
      </c>
    </row>
    <row r="72" spans="1:12" ht="21.75" thickBot="1">
      <c r="A72" s="71">
        <v>68</v>
      </c>
      <c r="B72" s="66">
        <v>45013</v>
      </c>
      <c r="C72" s="67"/>
      <c r="D72" s="56" t="s">
        <v>395</v>
      </c>
      <c r="E72" s="24" t="s">
        <v>275</v>
      </c>
      <c r="F72" s="29">
        <v>26004</v>
      </c>
      <c r="G72" s="24" t="s">
        <v>314</v>
      </c>
      <c r="H72" s="24" t="s">
        <v>314</v>
      </c>
      <c r="I72" s="24" t="s">
        <v>396</v>
      </c>
      <c r="J72" s="84" t="s">
        <v>61</v>
      </c>
      <c r="K72" s="84" t="s">
        <v>62</v>
      </c>
      <c r="L72" s="68" t="s">
        <v>397</v>
      </c>
    </row>
    <row r="73" spans="1:12" ht="21.75" thickBot="1">
      <c r="A73" s="71">
        <v>69</v>
      </c>
      <c r="B73" s="66">
        <v>45013</v>
      </c>
      <c r="C73" s="67"/>
      <c r="D73" s="56" t="s">
        <v>398</v>
      </c>
      <c r="E73" s="24" t="s">
        <v>43</v>
      </c>
      <c r="F73" s="29">
        <v>30886</v>
      </c>
      <c r="G73" s="24" t="s">
        <v>399</v>
      </c>
      <c r="H73" s="24" t="s">
        <v>399</v>
      </c>
      <c r="I73" s="24" t="s">
        <v>247</v>
      </c>
      <c r="J73" s="84" t="s">
        <v>61</v>
      </c>
      <c r="K73" s="84" t="s">
        <v>62</v>
      </c>
      <c r="L73" s="68" t="s">
        <v>400</v>
      </c>
    </row>
    <row r="74" spans="1:12" ht="21.75" thickBot="1">
      <c r="A74" s="71">
        <v>70</v>
      </c>
      <c r="B74" s="66">
        <v>45014</v>
      </c>
      <c r="C74" s="67"/>
      <c r="D74" s="56" t="s">
        <v>401</v>
      </c>
      <c r="E74" s="24" t="s">
        <v>43</v>
      </c>
      <c r="F74" s="29">
        <v>26680</v>
      </c>
      <c r="G74" s="24" t="s">
        <v>42</v>
      </c>
      <c r="H74" s="24" t="s">
        <v>42</v>
      </c>
      <c r="I74" s="24" t="s">
        <v>402</v>
      </c>
      <c r="J74" s="84" t="s">
        <v>403</v>
      </c>
      <c r="K74" s="84" t="s">
        <v>62</v>
      </c>
      <c r="L74" s="68" t="s">
        <v>404</v>
      </c>
    </row>
    <row r="75" spans="1:12" ht="21.75" thickBot="1">
      <c r="A75" s="71">
        <v>71</v>
      </c>
      <c r="B75" s="66">
        <v>45014</v>
      </c>
      <c r="C75" s="67"/>
      <c r="D75" s="56" t="s">
        <v>405</v>
      </c>
      <c r="E75" s="24" t="s">
        <v>43</v>
      </c>
      <c r="F75" s="29">
        <v>27069</v>
      </c>
      <c r="G75" s="24" t="s">
        <v>42</v>
      </c>
      <c r="H75" s="24" t="s">
        <v>42</v>
      </c>
      <c r="I75" s="24" t="s">
        <v>402</v>
      </c>
      <c r="J75" s="84" t="s">
        <v>61</v>
      </c>
      <c r="K75" s="84" t="s">
        <v>62</v>
      </c>
      <c r="L75" s="68" t="s">
        <v>404</v>
      </c>
    </row>
    <row r="76" spans="1:12" ht="21.75" thickBot="1">
      <c r="A76" s="71">
        <v>72</v>
      </c>
      <c r="B76" s="66">
        <v>45014</v>
      </c>
      <c r="C76" s="67"/>
      <c r="D76" s="56" t="s">
        <v>406</v>
      </c>
      <c r="E76" s="24" t="s">
        <v>43</v>
      </c>
      <c r="F76" s="29">
        <v>26502</v>
      </c>
      <c r="G76" s="24" t="s">
        <v>140</v>
      </c>
      <c r="H76" s="24" t="s">
        <v>140</v>
      </c>
      <c r="I76" s="24" t="s">
        <v>407</v>
      </c>
      <c r="J76" s="84" t="s">
        <v>61</v>
      </c>
      <c r="K76" s="84" t="s">
        <v>62</v>
      </c>
      <c r="L76" s="68" t="s">
        <v>408</v>
      </c>
    </row>
    <row r="77" spans="1:12" ht="21.75" thickBot="1">
      <c r="A77" s="71">
        <v>73</v>
      </c>
      <c r="B77" s="66">
        <v>45014</v>
      </c>
      <c r="C77" s="67"/>
      <c r="D77" s="56" t="s">
        <v>409</v>
      </c>
      <c r="E77" s="24" t="s">
        <v>43</v>
      </c>
      <c r="F77" s="29">
        <v>12984</v>
      </c>
      <c r="G77" s="24" t="s">
        <v>165</v>
      </c>
      <c r="H77" s="24" t="s">
        <v>87</v>
      </c>
      <c r="I77" s="24" t="s">
        <v>262</v>
      </c>
      <c r="J77" s="84" t="s">
        <v>61</v>
      </c>
      <c r="K77" s="84" t="s">
        <v>62</v>
      </c>
      <c r="L77" s="68" t="s">
        <v>258</v>
      </c>
    </row>
    <row r="78" spans="1:12" ht="21.75" thickBot="1">
      <c r="A78" s="71">
        <v>74</v>
      </c>
      <c r="B78" s="66">
        <v>45014</v>
      </c>
      <c r="C78" s="67"/>
      <c r="D78" s="56" t="s">
        <v>410</v>
      </c>
      <c r="E78" s="24" t="s">
        <v>57</v>
      </c>
      <c r="F78" s="29">
        <v>17261</v>
      </c>
      <c r="G78" s="24" t="s">
        <v>188</v>
      </c>
      <c r="H78" s="24" t="s">
        <v>189</v>
      </c>
      <c r="I78" s="24" t="s">
        <v>411</v>
      </c>
      <c r="J78" s="84" t="s">
        <v>61</v>
      </c>
      <c r="K78" s="84" t="s">
        <v>62</v>
      </c>
      <c r="L78" s="68" t="s">
        <v>380</v>
      </c>
    </row>
    <row r="79" spans="1:12" ht="21.75" thickBot="1">
      <c r="A79" s="71">
        <v>75</v>
      </c>
      <c r="B79" s="66">
        <v>45014</v>
      </c>
      <c r="C79" s="67"/>
      <c r="D79" s="56" t="s">
        <v>412</v>
      </c>
      <c r="E79" s="24" t="s">
        <v>43</v>
      </c>
      <c r="F79" s="29">
        <v>29660</v>
      </c>
      <c r="G79" s="24" t="s">
        <v>413</v>
      </c>
      <c r="H79" s="24" t="s">
        <v>414</v>
      </c>
      <c r="I79" s="24" t="s">
        <v>262</v>
      </c>
      <c r="J79" s="84" t="s">
        <v>176</v>
      </c>
      <c r="K79" s="84" t="s">
        <v>415</v>
      </c>
      <c r="L79" s="68" t="s">
        <v>416</v>
      </c>
    </row>
    <row r="80" spans="1:12" ht="21.75" thickBot="1">
      <c r="A80" s="71">
        <v>76</v>
      </c>
      <c r="B80" s="66">
        <v>45014</v>
      </c>
      <c r="C80" s="67"/>
      <c r="D80" s="56" t="s">
        <v>417</v>
      </c>
      <c r="E80" s="24" t="s">
        <v>57</v>
      </c>
      <c r="F80" s="77" t="s">
        <v>418</v>
      </c>
      <c r="G80" s="24" t="s">
        <v>350</v>
      </c>
      <c r="H80" s="24" t="s">
        <v>351</v>
      </c>
      <c r="I80" s="24" t="s">
        <v>419</v>
      </c>
      <c r="J80" s="84" t="s">
        <v>420</v>
      </c>
      <c r="K80" s="84" t="s">
        <v>421</v>
      </c>
      <c r="L80" s="68" t="s">
        <v>422</v>
      </c>
    </row>
    <row r="81" spans="1:12" ht="21.75" thickBot="1">
      <c r="A81" s="71">
        <v>77</v>
      </c>
      <c r="B81" s="66">
        <v>45014</v>
      </c>
      <c r="C81" s="67"/>
      <c r="D81" s="56" t="s">
        <v>417</v>
      </c>
      <c r="E81" s="24" t="s">
        <v>57</v>
      </c>
      <c r="F81" s="77" t="s">
        <v>418</v>
      </c>
      <c r="G81" s="24" t="s">
        <v>350</v>
      </c>
      <c r="H81" s="24" t="s">
        <v>351</v>
      </c>
      <c r="I81" s="24" t="s">
        <v>419</v>
      </c>
      <c r="J81" s="84" t="s">
        <v>420</v>
      </c>
      <c r="K81" s="84" t="s">
        <v>421</v>
      </c>
      <c r="L81" s="68" t="s">
        <v>422</v>
      </c>
    </row>
    <row r="82" spans="1:12" ht="21.75" thickBot="1">
      <c r="A82" s="71">
        <v>78</v>
      </c>
      <c r="B82" s="66">
        <v>45014</v>
      </c>
      <c r="C82" s="67"/>
      <c r="D82" s="56" t="s">
        <v>423</v>
      </c>
      <c r="E82" s="24" t="s">
        <v>43</v>
      </c>
      <c r="F82" s="29">
        <v>31582</v>
      </c>
      <c r="G82" s="24" t="s">
        <v>260</v>
      </c>
      <c r="H82" s="24" t="s">
        <v>261</v>
      </c>
      <c r="I82" s="24" t="s">
        <v>249</v>
      </c>
      <c r="J82" s="24" t="s">
        <v>424</v>
      </c>
      <c r="K82" s="24" t="s">
        <v>425</v>
      </c>
      <c r="L82" s="68" t="s">
        <v>426</v>
      </c>
    </row>
    <row r="83" spans="1:12" ht="21.75" thickBot="1">
      <c r="A83" s="71">
        <v>79</v>
      </c>
      <c r="B83" s="66">
        <v>45014</v>
      </c>
      <c r="C83" s="67"/>
      <c r="D83" s="56" t="s">
        <v>427</v>
      </c>
      <c r="E83" s="24" t="s">
        <v>43</v>
      </c>
      <c r="F83" s="29">
        <v>20701</v>
      </c>
      <c r="G83" s="24" t="s">
        <v>260</v>
      </c>
      <c r="H83" s="24" t="s">
        <v>261</v>
      </c>
      <c r="I83" s="24" t="s">
        <v>428</v>
      </c>
      <c r="J83" s="24" t="s">
        <v>424</v>
      </c>
      <c r="K83" s="24" t="s">
        <v>425</v>
      </c>
      <c r="L83" s="68" t="s">
        <v>426</v>
      </c>
    </row>
    <row r="84" spans="1:12" ht="21.75" thickBot="1">
      <c r="A84" s="71">
        <v>80</v>
      </c>
      <c r="B84" s="66">
        <v>45015</v>
      </c>
      <c r="C84" s="67"/>
      <c r="D84" s="56" t="s">
        <v>429</v>
      </c>
      <c r="E84" s="24" t="s">
        <v>43</v>
      </c>
      <c r="F84" s="29">
        <v>30145</v>
      </c>
      <c r="G84" s="24" t="s">
        <v>42</v>
      </c>
      <c r="H84" s="24" t="s">
        <v>114</v>
      </c>
      <c r="I84" s="24" t="s">
        <v>430</v>
      </c>
      <c r="J84" s="24" t="s">
        <v>431</v>
      </c>
      <c r="K84" s="24" t="s">
        <v>432</v>
      </c>
      <c r="L84" s="68" t="s">
        <v>433</v>
      </c>
    </row>
    <row r="85" spans="1:12" ht="21.75" thickBot="1">
      <c r="A85" s="71">
        <v>81</v>
      </c>
      <c r="B85" s="66">
        <v>45015</v>
      </c>
      <c r="C85" s="67"/>
      <c r="D85" s="56" t="s">
        <v>434</v>
      </c>
      <c r="E85" s="24" t="s">
        <v>43</v>
      </c>
      <c r="F85" s="29">
        <v>44976</v>
      </c>
      <c r="G85" s="24" t="s">
        <v>165</v>
      </c>
      <c r="H85" s="24" t="s">
        <v>87</v>
      </c>
      <c r="I85" s="24" t="s">
        <v>353</v>
      </c>
      <c r="J85" s="24" t="s">
        <v>103</v>
      </c>
      <c r="K85" s="24" t="s">
        <v>304</v>
      </c>
      <c r="L85" s="68" t="s">
        <v>435</v>
      </c>
    </row>
    <row r="86" spans="1:12" ht="21.75" thickBot="1">
      <c r="A86" s="71">
        <v>82</v>
      </c>
      <c r="B86" s="66">
        <v>45016</v>
      </c>
      <c r="C86" s="67"/>
      <c r="D86" s="56" t="s">
        <v>436</v>
      </c>
      <c r="E86" s="24" t="s">
        <v>43</v>
      </c>
      <c r="F86" s="29">
        <v>37044</v>
      </c>
      <c r="G86" s="24" t="s">
        <v>437</v>
      </c>
      <c r="H86" s="24" t="s">
        <v>438</v>
      </c>
      <c r="I86" s="24" t="s">
        <v>439</v>
      </c>
      <c r="J86" s="24" t="s">
        <v>61</v>
      </c>
      <c r="K86" s="24" t="s">
        <v>62</v>
      </c>
      <c r="L86" s="68" t="s">
        <v>200</v>
      </c>
    </row>
    <row r="87" spans="1:12" ht="21.75" thickBot="1">
      <c r="A87" s="71">
        <v>83</v>
      </c>
      <c r="B87" s="66">
        <v>45016</v>
      </c>
      <c r="C87" s="67"/>
      <c r="D87" s="56" t="s">
        <v>440</v>
      </c>
      <c r="E87" s="24" t="s">
        <v>43</v>
      </c>
      <c r="F87" s="29">
        <v>37909</v>
      </c>
      <c r="G87" s="24" t="s">
        <v>437</v>
      </c>
      <c r="H87" s="24" t="s">
        <v>438</v>
      </c>
      <c r="I87" s="24" t="s">
        <v>441</v>
      </c>
      <c r="J87" s="24" t="s">
        <v>431</v>
      </c>
      <c r="K87" s="24" t="s">
        <v>62</v>
      </c>
      <c r="L87" s="68" t="s">
        <v>200</v>
      </c>
    </row>
    <row r="88" spans="1:12" ht="21.75" thickBot="1">
      <c r="A88" s="71">
        <v>84</v>
      </c>
      <c r="B88" s="66">
        <v>45016</v>
      </c>
      <c r="C88" s="67"/>
      <c r="D88" s="56" t="s">
        <v>442</v>
      </c>
      <c r="E88" s="24" t="s">
        <v>43</v>
      </c>
      <c r="F88" s="29">
        <v>28658</v>
      </c>
      <c r="G88" s="24" t="s">
        <v>437</v>
      </c>
      <c r="H88" s="24" t="s">
        <v>438</v>
      </c>
      <c r="I88" s="24" t="s">
        <v>317</v>
      </c>
      <c r="J88" s="24" t="s">
        <v>61</v>
      </c>
      <c r="K88" s="24" t="s">
        <v>62</v>
      </c>
      <c r="L88" s="68" t="s">
        <v>200</v>
      </c>
    </row>
    <row r="89" spans="1:12" ht="21.75" thickBot="1">
      <c r="A89" s="71">
        <v>85</v>
      </c>
      <c r="B89" s="66">
        <v>45016</v>
      </c>
      <c r="C89" s="67"/>
      <c r="D89" s="56" t="s">
        <v>443</v>
      </c>
      <c r="E89" s="24" t="s">
        <v>275</v>
      </c>
      <c r="F89" s="29">
        <v>20467</v>
      </c>
      <c r="G89" s="24" t="s">
        <v>140</v>
      </c>
      <c r="H89" s="24" t="s">
        <v>257</v>
      </c>
      <c r="I89" s="24" t="s">
        <v>402</v>
      </c>
      <c r="J89" s="24" t="s">
        <v>103</v>
      </c>
      <c r="K89" s="24" t="s">
        <v>444</v>
      </c>
      <c r="L89" s="68" t="s">
        <v>96</v>
      </c>
    </row>
    <row r="90" spans="1:12" ht="21.75" thickBot="1">
      <c r="A90" s="71">
        <v>86</v>
      </c>
      <c r="B90" s="66">
        <v>45016</v>
      </c>
      <c r="C90" s="67"/>
      <c r="D90" s="56" t="s">
        <v>445</v>
      </c>
      <c r="E90" s="24" t="s">
        <v>43</v>
      </c>
      <c r="F90" s="29">
        <v>20500</v>
      </c>
      <c r="G90" s="24" t="s">
        <v>140</v>
      </c>
      <c r="H90" s="24" t="s">
        <v>257</v>
      </c>
      <c r="I90" s="24" t="s">
        <v>317</v>
      </c>
      <c r="J90" s="24" t="s">
        <v>103</v>
      </c>
      <c r="K90" s="24" t="s">
        <v>95</v>
      </c>
      <c r="L90" s="68" t="s">
        <v>96</v>
      </c>
    </row>
    <row r="91" spans="1:12" ht="21.75" thickBot="1">
      <c r="A91" s="71">
        <v>87</v>
      </c>
      <c r="B91" s="66">
        <v>45016</v>
      </c>
      <c r="C91" s="67"/>
      <c r="D91" s="56" t="s">
        <v>446</v>
      </c>
      <c r="E91" s="24" t="s">
        <v>43</v>
      </c>
      <c r="F91" s="29">
        <v>44986</v>
      </c>
      <c r="G91" s="24" t="s">
        <v>447</v>
      </c>
      <c r="H91" s="24" t="s">
        <v>314</v>
      </c>
      <c r="I91" s="24" t="s">
        <v>262</v>
      </c>
      <c r="J91" s="24" t="s">
        <v>448</v>
      </c>
      <c r="K91" s="24" t="s">
        <v>449</v>
      </c>
      <c r="L91" s="68"/>
    </row>
    <row r="92" spans="1:12" ht="21.75" thickBot="1">
      <c r="A92" s="71">
        <v>88</v>
      </c>
      <c r="B92" s="66">
        <v>45016</v>
      </c>
      <c r="C92" s="67"/>
      <c r="D92" s="56" t="s">
        <v>450</v>
      </c>
      <c r="E92" s="24" t="s">
        <v>57</v>
      </c>
      <c r="F92" s="29"/>
      <c r="G92" s="24"/>
      <c r="H92" s="24"/>
      <c r="I92" s="24"/>
      <c r="J92" s="24"/>
      <c r="K92" s="24"/>
      <c r="L92" s="68"/>
    </row>
    <row r="93" spans="1:12" ht="21.75" thickBot="1">
      <c r="B93" s="66"/>
      <c r="C93" s="67"/>
      <c r="D93" s="56"/>
      <c r="E93" s="24"/>
      <c r="F93" s="81"/>
      <c r="G93" s="24"/>
      <c r="H93" s="24"/>
      <c r="I93" s="24"/>
      <c r="J93" s="24"/>
      <c r="K93" s="24"/>
      <c r="L93" s="68"/>
    </row>
    <row r="94" spans="1:12" ht="18.75" customHeight="1" thickBot="1">
      <c r="B94" s="66"/>
      <c r="C94" s="67"/>
      <c r="D94" s="56"/>
      <c r="E94" s="24"/>
      <c r="F94" s="81"/>
      <c r="G94" s="24"/>
      <c r="H94" s="24"/>
      <c r="I94" s="24"/>
      <c r="J94" s="24"/>
      <c r="K94" s="24"/>
      <c r="L94" s="68"/>
    </row>
    <row r="95" spans="1:12" ht="23.25" customHeight="1" thickBot="1">
      <c r="B95" s="66"/>
      <c r="C95" s="67"/>
      <c r="D95" s="56"/>
      <c r="E95" s="24"/>
      <c r="F95" s="81"/>
      <c r="G95" s="24"/>
      <c r="H95" s="24"/>
      <c r="I95" s="24"/>
      <c r="J95" s="24"/>
      <c r="K95" s="24"/>
      <c r="L95" s="68"/>
    </row>
    <row r="96" spans="1:12" ht="23.25" customHeight="1" thickBot="1">
      <c r="B96" s="66"/>
      <c r="C96" s="67"/>
      <c r="D96" s="56"/>
      <c r="E96" s="24"/>
      <c r="F96" s="24"/>
      <c r="G96" s="24"/>
      <c r="H96" s="24"/>
      <c r="I96" s="24"/>
      <c r="J96" s="24"/>
      <c r="K96" s="24"/>
      <c r="L96" s="68"/>
    </row>
    <row r="97" spans="2:12" ht="26.25" customHeight="1" thickBot="1">
      <c r="B97" s="66"/>
      <c r="C97" s="67"/>
      <c r="D97" s="56"/>
      <c r="E97" s="24"/>
      <c r="F97" s="24"/>
      <c r="G97" s="24"/>
      <c r="H97" s="24"/>
      <c r="I97" s="24"/>
      <c r="J97" s="24"/>
      <c r="K97" s="24">
        <v>0</v>
      </c>
      <c r="L97" s="68"/>
    </row>
    <row r="98" spans="2:12" ht="16.5" customHeight="1" thickBot="1">
      <c r="B98" s="66"/>
      <c r="C98" s="67"/>
      <c r="D98" s="56"/>
      <c r="E98" s="24"/>
      <c r="F98" s="24"/>
      <c r="G98" s="24"/>
      <c r="H98" s="24"/>
      <c r="I98" s="24"/>
      <c r="J98" s="24"/>
      <c r="K98" s="24"/>
      <c r="L98" s="68"/>
    </row>
    <row r="99" spans="2:12" ht="16.5" customHeight="1" thickBot="1">
      <c r="B99" s="66"/>
      <c r="C99" s="67"/>
      <c r="D99" s="56"/>
      <c r="E99" s="24"/>
      <c r="F99" s="24"/>
      <c r="G99" s="24"/>
      <c r="H99" s="24"/>
      <c r="I99" s="24"/>
      <c r="J99" s="24"/>
      <c r="K99" s="24"/>
      <c r="L99" s="68"/>
    </row>
    <row r="100" spans="2:12" ht="18" customHeight="1" thickBot="1">
      <c r="B100" s="66"/>
      <c r="C100" s="67"/>
      <c r="D100" s="56"/>
      <c r="E100" s="24"/>
      <c r="F100" s="24"/>
      <c r="G100" s="24"/>
      <c r="H100" s="24"/>
      <c r="I100" s="24"/>
      <c r="J100" s="24"/>
      <c r="K100" s="24"/>
      <c r="L100" s="68"/>
    </row>
    <row r="101" spans="2:12" ht="16.5" customHeight="1" thickBot="1">
      <c r="B101" s="66"/>
      <c r="C101" s="67"/>
      <c r="D101" s="56"/>
      <c r="E101" s="24"/>
      <c r="F101" s="24"/>
      <c r="G101" s="24"/>
      <c r="H101" s="24"/>
      <c r="I101" s="24"/>
      <c r="J101" s="24"/>
      <c r="K101" s="24"/>
      <c r="L101" s="68"/>
    </row>
    <row r="102" spans="2:12" ht="18.75" customHeight="1" thickBot="1">
      <c r="B102" s="66"/>
      <c r="C102" s="67"/>
      <c r="D102" s="56"/>
      <c r="E102" s="24"/>
      <c r="F102" s="24"/>
      <c r="G102" s="24"/>
      <c r="H102" s="24"/>
      <c r="I102" s="24"/>
      <c r="J102" s="24"/>
      <c r="K102" s="24"/>
      <c r="L102" s="68"/>
    </row>
    <row r="103" spans="2:12" ht="16.5" customHeight="1" thickBot="1">
      <c r="B103" s="66"/>
      <c r="C103" s="67"/>
      <c r="D103" s="56"/>
      <c r="E103" s="24"/>
      <c r="F103" s="24"/>
      <c r="G103" s="24"/>
      <c r="H103" s="24"/>
      <c r="I103" s="24"/>
      <c r="J103" s="24"/>
      <c r="K103" s="24"/>
      <c r="L103" s="68"/>
    </row>
    <row r="104" spans="2:12" ht="21" customHeight="1" thickBot="1">
      <c r="B104" s="66"/>
      <c r="C104" s="67"/>
      <c r="D104" s="56"/>
      <c r="E104" s="24"/>
      <c r="F104" s="24"/>
      <c r="G104" s="24"/>
      <c r="H104" s="24"/>
      <c r="I104" s="24"/>
      <c r="J104" s="24"/>
      <c r="K104" s="24"/>
      <c r="L104" s="68"/>
    </row>
    <row r="105" spans="2:12" ht="21" customHeight="1" thickBot="1">
      <c r="B105" s="66"/>
      <c r="C105" s="67"/>
      <c r="D105" s="56"/>
      <c r="E105" s="24"/>
      <c r="F105" s="24"/>
      <c r="G105" s="24"/>
      <c r="H105" s="24"/>
      <c r="I105" s="24"/>
      <c r="J105" s="24"/>
      <c r="K105" s="24"/>
      <c r="L105" s="68"/>
    </row>
    <row r="106" spans="2:12" ht="21" customHeight="1" thickBot="1">
      <c r="B106" s="66"/>
      <c r="C106" s="67"/>
      <c r="D106" s="56"/>
      <c r="E106" s="24"/>
      <c r="F106" s="24"/>
      <c r="G106" s="24"/>
      <c r="H106" s="24"/>
      <c r="I106" s="24"/>
      <c r="J106" s="24"/>
      <c r="K106" s="24"/>
      <c r="L106" s="68"/>
    </row>
    <row r="107" spans="2:12" ht="21" customHeight="1" thickBot="1">
      <c r="B107" s="66"/>
      <c r="C107" s="67"/>
      <c r="D107" s="56"/>
      <c r="E107" s="24"/>
      <c r="F107" s="24"/>
      <c r="G107" s="24"/>
      <c r="H107" s="24"/>
      <c r="I107" s="24"/>
      <c r="J107" s="24"/>
      <c r="K107" s="24"/>
      <c r="L107" s="68"/>
    </row>
    <row r="108" spans="2:12" ht="21" customHeight="1" thickBot="1">
      <c r="B108" s="66"/>
      <c r="C108" s="67"/>
      <c r="D108" s="56"/>
      <c r="E108" s="24"/>
      <c r="F108" s="24"/>
      <c r="G108" s="24"/>
      <c r="H108" s="24"/>
      <c r="I108" s="24"/>
      <c r="J108" s="24"/>
      <c r="K108" s="24"/>
      <c r="L108" s="68"/>
    </row>
    <row r="109" spans="2:12" ht="21" customHeight="1">
      <c r="B109" s="66"/>
      <c r="C109" s="67"/>
      <c r="D109" s="56"/>
      <c r="E109" s="24"/>
      <c r="F109" s="24"/>
      <c r="G109" s="24"/>
      <c r="H109" s="24"/>
      <c r="I109" s="24"/>
      <c r="J109" s="24"/>
      <c r="K109" s="24"/>
      <c r="L109" s="68"/>
    </row>
    <row r="110" spans="2:12" ht="21" customHeight="1"/>
    <row r="23437" spans="6:6">
      <c r="F23437" t="s">
        <v>451</v>
      </c>
    </row>
  </sheetData>
  <mergeCells count="11">
    <mergeCell ref="A1:D1"/>
    <mergeCell ref="G3:G4"/>
    <mergeCell ref="H3:H4"/>
    <mergeCell ref="I3:I4"/>
    <mergeCell ref="J3:L3"/>
    <mergeCell ref="F3:F4"/>
    <mergeCell ref="A3:A4"/>
    <mergeCell ref="B3:B4"/>
    <mergeCell ref="C3:C4"/>
    <mergeCell ref="D3:D4"/>
    <mergeCell ref="E3:E4"/>
  </mergeCells>
  <printOptions horizontalCentered="1"/>
  <pageMargins left="0.25" right="0.25" top="0.75" bottom="0.75" header="0.3" footer="0.3"/>
  <pageSetup paperSize="5" scale="32" fitToHeight="0" orientation="landscape" r:id="rId1"/>
  <headerFooter>
    <oddHeader>&amp;L&amp;"Nyala,Negrita"&amp;12&amp;K06-006     MINISTERIO DE INTERIOR Y POLICIA&amp;"Nyala,Normal" &amp;C&amp;"-,Negrita"&amp;12&amp;K06-002
&amp;"Nyala,Negrita"&amp;13&amp;K03-030INFORME MENSUAL 
INFORMACION ESTADISTICA  &amp;R&amp;"Nyala,Negrita"&amp;12&amp;KC00000 AÑO 2020</oddHeader>
    <oddFooter>&amp;C&amp;"-,Negrita"Dirección de Planificación y Desarrollo / Departamento de Estadísticas 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17"/>
  <sheetViews>
    <sheetView zoomScale="85" zoomScaleNormal="85" zoomScalePageLayoutView="70" workbookViewId="0">
      <pane xSplit="1" ySplit="4" topLeftCell="B5" activePane="bottomRight" state="frozen"/>
      <selection pane="topRight" activeCell="B1" sqref="B1"/>
      <selection pane="bottomLeft" activeCell="A8" sqref="A8"/>
      <selection pane="bottomRight" activeCell="N1" sqref="N1:Q1048576"/>
    </sheetView>
  </sheetViews>
  <sheetFormatPr baseColWidth="10" defaultColWidth="11.42578125" defaultRowHeight="15"/>
  <cols>
    <col min="1" max="1" width="4.5703125" customWidth="1"/>
    <col min="2" max="2" width="14.28515625" customWidth="1"/>
    <col min="3" max="3" width="8.7109375" customWidth="1"/>
    <col min="4" max="4" width="38.140625" customWidth="1"/>
    <col min="5" max="5" width="9.42578125" customWidth="1"/>
    <col min="6" max="6" width="18.28515625" customWidth="1"/>
    <col min="7" max="7" width="16.7109375" customWidth="1"/>
    <col min="8" max="8" width="20.85546875" customWidth="1"/>
    <col min="9" max="9" width="14.85546875" customWidth="1"/>
    <col min="10" max="10" width="14.28515625" customWidth="1"/>
    <col min="11" max="11" width="17.42578125" customWidth="1"/>
    <col min="12" max="12" width="18.85546875" customWidth="1"/>
    <col min="13" max="13" width="22.42578125" customWidth="1"/>
  </cols>
  <sheetData>
    <row r="1" spans="1:13" s="93" customFormat="1" ht="39" customHeight="1">
      <c r="A1" s="160" t="s">
        <v>703</v>
      </c>
      <c r="B1" s="160"/>
      <c r="C1" s="160"/>
      <c r="D1" s="160"/>
    </row>
    <row r="2" spans="1:13" s="93" customFormat="1"/>
    <row r="3" spans="1:13" ht="26.25" customHeight="1">
      <c r="A3" s="135" t="s">
        <v>15</v>
      </c>
      <c r="B3" s="137" t="s">
        <v>452</v>
      </c>
      <c r="C3" s="137" t="s">
        <v>225</v>
      </c>
      <c r="D3" s="137" t="s">
        <v>18</v>
      </c>
      <c r="E3" s="137" t="s">
        <v>226</v>
      </c>
      <c r="F3" s="137" t="s">
        <v>29</v>
      </c>
      <c r="G3" s="137" t="s">
        <v>23</v>
      </c>
      <c r="H3" s="137" t="s">
        <v>24</v>
      </c>
      <c r="I3" s="137" t="s">
        <v>32</v>
      </c>
      <c r="J3" s="137" t="s">
        <v>33</v>
      </c>
      <c r="K3" s="141" t="s">
        <v>34</v>
      </c>
      <c r="L3" s="142"/>
      <c r="M3" s="143"/>
    </row>
    <row r="4" spans="1:13" ht="27" customHeight="1" thickBot="1">
      <c r="A4" s="136"/>
      <c r="B4" s="136"/>
      <c r="C4" s="136"/>
      <c r="D4" s="136"/>
      <c r="E4" s="140"/>
      <c r="F4" s="140"/>
      <c r="G4" s="140"/>
      <c r="H4" s="140"/>
      <c r="I4" s="140"/>
      <c r="J4" s="140"/>
      <c r="K4" s="10" t="s">
        <v>36</v>
      </c>
      <c r="L4" s="10" t="s">
        <v>37</v>
      </c>
      <c r="M4" s="11" t="s">
        <v>38</v>
      </c>
    </row>
    <row r="5" spans="1:13" ht="30.75" customHeight="1" thickBot="1">
      <c r="A5" s="12">
        <v>1</v>
      </c>
      <c r="B5" s="30">
        <v>44986</v>
      </c>
      <c r="C5" s="31"/>
      <c r="D5" s="31" t="s">
        <v>453</v>
      </c>
      <c r="E5" s="31" t="s">
        <v>57</v>
      </c>
      <c r="F5" s="80">
        <v>7684</v>
      </c>
      <c r="G5" s="31" t="s">
        <v>454</v>
      </c>
      <c r="H5" s="31" t="s">
        <v>322</v>
      </c>
      <c r="I5" s="31"/>
      <c r="J5" s="31"/>
      <c r="K5" s="31" t="s">
        <v>431</v>
      </c>
      <c r="L5" s="31" t="s">
        <v>62</v>
      </c>
      <c r="M5" s="32"/>
    </row>
    <row r="6" spans="1:13" ht="27" customHeight="1" thickBot="1">
      <c r="A6" s="12">
        <v>2</v>
      </c>
      <c r="B6" s="30">
        <v>44986</v>
      </c>
      <c r="C6" s="31"/>
      <c r="D6" s="31" t="s">
        <v>455</v>
      </c>
      <c r="E6" s="31" t="s">
        <v>57</v>
      </c>
      <c r="F6" s="80" t="s">
        <v>456</v>
      </c>
      <c r="G6" s="31" t="s">
        <v>454</v>
      </c>
      <c r="H6" s="31" t="s">
        <v>322</v>
      </c>
      <c r="I6" s="31"/>
      <c r="J6" s="31"/>
      <c r="K6" s="31" t="s">
        <v>431</v>
      </c>
      <c r="L6" s="31" t="s">
        <v>62</v>
      </c>
      <c r="M6" s="32"/>
    </row>
    <row r="7" spans="1:13" ht="24.75" customHeight="1" thickBot="1">
      <c r="A7" s="12">
        <v>3</v>
      </c>
      <c r="B7" s="30">
        <v>44987</v>
      </c>
      <c r="C7" s="31"/>
      <c r="D7" s="31" t="s">
        <v>457</v>
      </c>
      <c r="E7" s="31" t="s">
        <v>57</v>
      </c>
      <c r="F7" s="80">
        <v>23081</v>
      </c>
      <c r="G7" s="31" t="s">
        <v>458</v>
      </c>
      <c r="H7" s="31" t="s">
        <v>458</v>
      </c>
      <c r="I7" s="31"/>
      <c r="J7" s="31"/>
      <c r="K7" s="31"/>
      <c r="L7" s="31"/>
      <c r="M7" s="32"/>
    </row>
    <row r="8" spans="1:13" ht="24" customHeight="1">
      <c r="A8" s="12">
        <v>4</v>
      </c>
      <c r="B8" s="30">
        <v>44999</v>
      </c>
      <c r="C8" s="31"/>
      <c r="D8" s="31" t="s">
        <v>459</v>
      </c>
      <c r="E8" s="31" t="s">
        <v>57</v>
      </c>
      <c r="F8" s="80" t="s">
        <v>460</v>
      </c>
      <c r="G8" s="31" t="s">
        <v>454</v>
      </c>
      <c r="H8" s="31" t="s">
        <v>322</v>
      </c>
      <c r="I8" s="31"/>
      <c r="J8" s="31"/>
      <c r="K8" s="31"/>
      <c r="L8" s="31"/>
      <c r="M8" s="32"/>
    </row>
    <row r="9" spans="1:13" ht="32.25" customHeight="1">
      <c r="A9" s="12">
        <v>5</v>
      </c>
      <c r="B9" s="33">
        <v>44999</v>
      </c>
      <c r="C9" s="29"/>
      <c r="D9" s="24" t="s">
        <v>459</v>
      </c>
      <c r="E9" s="24" t="s">
        <v>57</v>
      </c>
      <c r="F9" s="77" t="s">
        <v>460</v>
      </c>
      <c r="G9" s="24" t="s">
        <v>454</v>
      </c>
      <c r="H9" s="24" t="s">
        <v>322</v>
      </c>
      <c r="I9" s="24"/>
      <c r="J9" s="24"/>
      <c r="K9" s="24"/>
      <c r="L9" s="24"/>
      <c r="M9" s="34"/>
    </row>
    <row r="10" spans="1:13" ht="32.25" customHeight="1">
      <c r="A10" s="12">
        <v>6</v>
      </c>
      <c r="B10" s="33">
        <v>45009</v>
      </c>
      <c r="C10" s="29"/>
      <c r="D10" s="24" t="s">
        <v>461</v>
      </c>
      <c r="E10" s="24" t="s">
        <v>57</v>
      </c>
      <c r="F10" s="77" t="s">
        <v>462</v>
      </c>
      <c r="G10" s="24" t="s">
        <v>188</v>
      </c>
      <c r="H10" s="24" t="s">
        <v>463</v>
      </c>
      <c r="I10" s="24"/>
      <c r="J10" s="24"/>
      <c r="K10" s="24"/>
      <c r="L10" s="24"/>
      <c r="M10" s="34"/>
    </row>
    <row r="11" spans="1:13" ht="32.25" customHeight="1">
      <c r="A11" s="12">
        <v>7</v>
      </c>
      <c r="B11" s="33">
        <v>45009</v>
      </c>
      <c r="C11" s="29"/>
      <c r="D11" s="24" t="s">
        <v>461</v>
      </c>
      <c r="E11" s="24" t="s">
        <v>57</v>
      </c>
      <c r="F11" s="77" t="s">
        <v>462</v>
      </c>
      <c r="G11" s="24" t="s">
        <v>188</v>
      </c>
      <c r="H11" s="24" t="s">
        <v>463</v>
      </c>
      <c r="I11" s="24"/>
      <c r="J11" s="24"/>
      <c r="K11" s="24"/>
      <c r="L11" s="24"/>
      <c r="M11" s="34"/>
    </row>
    <row r="12" spans="1:13" ht="32.25" customHeight="1">
      <c r="A12" s="12">
        <v>8</v>
      </c>
      <c r="B12" s="33">
        <v>45014</v>
      </c>
      <c r="C12" s="29"/>
      <c r="D12" s="24" t="s">
        <v>464</v>
      </c>
      <c r="E12" s="24" t="s">
        <v>57</v>
      </c>
      <c r="F12" s="81" t="s">
        <v>465</v>
      </c>
      <c r="G12" s="24" t="s">
        <v>466</v>
      </c>
      <c r="H12" s="24" t="s">
        <v>467</v>
      </c>
      <c r="I12" s="24"/>
      <c r="J12" s="24"/>
      <c r="K12" s="24"/>
      <c r="L12" s="24"/>
      <c r="M12" s="34"/>
    </row>
    <row r="13" spans="1:13" ht="32.25" customHeight="1">
      <c r="A13" s="12">
        <v>9</v>
      </c>
      <c r="B13" s="33">
        <v>45014</v>
      </c>
      <c r="C13" s="29"/>
      <c r="D13" s="24" t="s">
        <v>464</v>
      </c>
      <c r="E13" s="24" t="s">
        <v>57</v>
      </c>
      <c r="F13" s="81" t="s">
        <v>468</v>
      </c>
      <c r="G13" s="24" t="s">
        <v>466</v>
      </c>
      <c r="H13" s="24" t="s">
        <v>467</v>
      </c>
      <c r="I13" s="24"/>
      <c r="J13" s="24"/>
      <c r="K13" s="24"/>
      <c r="L13" s="24"/>
      <c r="M13" s="34"/>
    </row>
    <row r="14" spans="1:13" ht="32.25" customHeight="1">
      <c r="A14" s="12">
        <v>10</v>
      </c>
      <c r="B14" s="33">
        <v>45015</v>
      </c>
      <c r="C14" s="29"/>
      <c r="D14" s="24" t="s">
        <v>469</v>
      </c>
      <c r="E14" s="24" t="s">
        <v>57</v>
      </c>
      <c r="F14" s="77">
        <v>5922</v>
      </c>
      <c r="G14" s="24" t="s">
        <v>470</v>
      </c>
      <c r="H14" s="24" t="s">
        <v>322</v>
      </c>
      <c r="I14" s="24" t="s">
        <v>262</v>
      </c>
      <c r="J14" s="24"/>
      <c r="K14" s="24"/>
      <c r="L14" s="24"/>
      <c r="M14" s="34"/>
    </row>
    <row r="15" spans="1:13" ht="24.75" customHeight="1">
      <c r="A15" s="12">
        <v>11</v>
      </c>
      <c r="B15" s="33">
        <v>45015</v>
      </c>
      <c r="C15" s="29"/>
      <c r="D15" s="24" t="s">
        <v>469</v>
      </c>
      <c r="E15" s="24" t="s">
        <v>57</v>
      </c>
      <c r="F15" s="77">
        <v>5923</v>
      </c>
      <c r="G15" s="24" t="s">
        <v>470</v>
      </c>
      <c r="H15" s="24" t="s">
        <v>322</v>
      </c>
      <c r="I15" s="24" t="s">
        <v>262</v>
      </c>
      <c r="J15" s="24"/>
      <c r="K15" s="24"/>
      <c r="L15" s="24"/>
      <c r="M15" s="34"/>
    </row>
    <row r="16" spans="1:13" ht="27" customHeight="1">
      <c r="A16" s="12">
        <v>12</v>
      </c>
      <c r="B16" s="33">
        <v>45015</v>
      </c>
      <c r="C16" s="29"/>
      <c r="D16" s="24" t="s">
        <v>469</v>
      </c>
      <c r="E16" s="24" t="s">
        <v>57</v>
      </c>
      <c r="F16" s="77">
        <v>5924</v>
      </c>
      <c r="G16" s="24" t="s">
        <v>470</v>
      </c>
      <c r="H16" s="24" t="s">
        <v>322</v>
      </c>
      <c r="I16" s="24" t="s">
        <v>262</v>
      </c>
      <c r="J16" s="24"/>
      <c r="K16" s="24"/>
      <c r="L16" s="24"/>
      <c r="M16" s="34"/>
    </row>
    <row r="17" ht="21.75" customHeight="1"/>
  </sheetData>
  <mergeCells count="12">
    <mergeCell ref="A1:D1"/>
    <mergeCell ref="H3:H4"/>
    <mergeCell ref="I3:I4"/>
    <mergeCell ref="J3:J4"/>
    <mergeCell ref="K3:M3"/>
    <mergeCell ref="G3:G4"/>
    <mergeCell ref="A3:A4"/>
    <mergeCell ref="B3:B4"/>
    <mergeCell ref="D3:D4"/>
    <mergeCell ref="E3:E4"/>
    <mergeCell ref="F3:F4"/>
    <mergeCell ref="C3:C4"/>
  </mergeCells>
  <printOptions horizontalCentered="1"/>
  <pageMargins left="0.25" right="0.25" top="0.75" bottom="0.75" header="0.3" footer="0.3"/>
  <pageSetup paperSize="5" scale="51" fitToHeight="0" orientation="landscape" r:id="rId1"/>
  <headerFooter>
    <oddHeader>&amp;L&amp;"Nyala,Negrita"&amp;12&amp;K06-007     MINISTERIO DE INTERIOR Y POLICIA&amp;"Nyala,Normal" &amp;C&amp;"-,Negrita"&amp;12&amp;K06-003
&amp;"Nyala,Negrita"&amp;13&amp;K03-031INFORME MENSUAL 
INFORMACION ESTADISTICA  &amp;R&amp;"Nyala,Negrita"&amp;12&amp;KC00000 AÑO 2020</oddHeader>
    <oddFooter>&amp;C&amp;"-,Negrita"Dirección de Planificación y Desarrollo / Departamento de Estadísticas 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M17"/>
  <sheetViews>
    <sheetView view="pageBreakPreview" zoomScale="60" zoomScaleNormal="100" zoomScalePageLayoutView="70" workbookViewId="0">
      <pane xSplit="1" ySplit="5" topLeftCell="F6" activePane="bottomRight" state="frozen"/>
      <selection pane="topRight" activeCell="B1" sqref="B1"/>
      <selection pane="bottomLeft" activeCell="A8" sqref="A8"/>
      <selection pane="bottomRight" activeCell="N1" sqref="N1:O1048576"/>
    </sheetView>
  </sheetViews>
  <sheetFormatPr baseColWidth="10" defaultColWidth="11.42578125" defaultRowHeight="15"/>
  <cols>
    <col min="1" max="1" width="3.42578125" customWidth="1"/>
    <col min="2" max="2" width="12.28515625" customWidth="1"/>
    <col min="3" max="3" width="12.140625" customWidth="1"/>
    <col min="4" max="4" width="48.7109375" customWidth="1"/>
    <col min="5" max="5" width="8.85546875" customWidth="1"/>
    <col min="6" max="6" width="17.7109375" customWidth="1"/>
    <col min="7" max="7" width="18.140625" customWidth="1"/>
    <col min="8" max="8" width="17.5703125" customWidth="1"/>
    <col min="9" max="9" width="34.7109375" customWidth="1"/>
    <col min="10" max="10" width="23.140625" customWidth="1"/>
    <col min="11" max="11" width="32.42578125" customWidth="1"/>
    <col min="12" max="12" width="28.85546875" customWidth="1"/>
    <col min="13" max="13" width="24" customWidth="1"/>
  </cols>
  <sheetData>
    <row r="1" spans="1:13" s="93" customFormat="1"/>
    <row r="2" spans="1:13" s="93" customFormat="1" ht="20.25">
      <c r="F2" s="160" t="s">
        <v>705</v>
      </c>
      <c r="G2" s="160"/>
      <c r="H2" s="160"/>
      <c r="I2" s="160"/>
    </row>
    <row r="3" spans="1:13" s="93" customFormat="1"/>
    <row r="4" spans="1:13" ht="34.5" customHeight="1">
      <c r="A4" s="135" t="s">
        <v>15</v>
      </c>
      <c r="B4" s="137" t="s">
        <v>16</v>
      </c>
      <c r="C4" s="137" t="s">
        <v>225</v>
      </c>
      <c r="D4" s="137" t="s">
        <v>18</v>
      </c>
      <c r="E4" s="137" t="s">
        <v>226</v>
      </c>
      <c r="F4" s="137" t="s">
        <v>29</v>
      </c>
      <c r="G4" s="137" t="s">
        <v>23</v>
      </c>
      <c r="H4" s="137" t="s">
        <v>24</v>
      </c>
      <c r="I4" s="137" t="s">
        <v>32</v>
      </c>
      <c r="J4" s="137" t="s">
        <v>33</v>
      </c>
      <c r="K4" s="141" t="s">
        <v>34</v>
      </c>
      <c r="L4" s="142"/>
      <c r="M4" s="143"/>
    </row>
    <row r="5" spans="1:13" ht="27" customHeight="1">
      <c r="A5" s="136"/>
      <c r="B5" s="136"/>
      <c r="C5" s="136"/>
      <c r="D5" s="136"/>
      <c r="E5" s="140"/>
      <c r="F5" s="140"/>
      <c r="G5" s="140"/>
      <c r="H5" s="140"/>
      <c r="I5" s="140"/>
      <c r="J5" s="140"/>
      <c r="K5" s="10" t="s">
        <v>36</v>
      </c>
      <c r="L5" s="10" t="s">
        <v>37</v>
      </c>
      <c r="M5" s="11" t="s">
        <v>38</v>
      </c>
    </row>
    <row r="6" spans="1:13" s="69" customFormat="1" ht="19.5" customHeight="1">
      <c r="A6" s="65">
        <v>1</v>
      </c>
      <c r="B6" s="66">
        <v>44993</v>
      </c>
      <c r="C6" s="66"/>
      <c r="D6" s="66" t="s">
        <v>471</v>
      </c>
      <c r="E6" s="66" t="s">
        <v>43</v>
      </c>
      <c r="F6" s="66">
        <v>29489</v>
      </c>
      <c r="G6" s="66" t="s">
        <v>437</v>
      </c>
      <c r="H6" s="66" t="s">
        <v>437</v>
      </c>
      <c r="I6" s="66" t="s">
        <v>472</v>
      </c>
      <c r="J6" s="66"/>
      <c r="K6" s="66" t="s">
        <v>263</v>
      </c>
      <c r="L6" s="66" t="s">
        <v>473</v>
      </c>
      <c r="M6" s="66"/>
    </row>
    <row r="7" spans="1:13" s="58" customFormat="1" ht="15.75">
      <c r="A7" s="75">
        <v>2</v>
      </c>
      <c r="B7" s="66">
        <v>45000</v>
      </c>
      <c r="C7" s="66"/>
      <c r="D7" s="66" t="s">
        <v>474</v>
      </c>
      <c r="E7" s="66" t="s">
        <v>43</v>
      </c>
      <c r="F7" s="66" t="s">
        <v>475</v>
      </c>
      <c r="G7" s="66"/>
      <c r="H7" s="66" t="s">
        <v>140</v>
      </c>
      <c r="I7" s="66" t="s">
        <v>476</v>
      </c>
      <c r="J7" s="66"/>
      <c r="K7" s="66" t="s">
        <v>477</v>
      </c>
      <c r="L7" s="66" t="s">
        <v>146</v>
      </c>
      <c r="M7" s="66" t="s">
        <v>478</v>
      </c>
    </row>
    <row r="8" spans="1:13" ht="18" customHeight="1">
      <c r="A8" s="12">
        <v>3</v>
      </c>
      <c r="B8" s="66">
        <v>45008</v>
      </c>
      <c r="C8" s="66"/>
      <c r="D8" s="66" t="s">
        <v>479</v>
      </c>
      <c r="E8" s="66" t="s">
        <v>43</v>
      </c>
      <c r="F8" s="66">
        <v>31585</v>
      </c>
      <c r="G8" s="66" t="s">
        <v>280</v>
      </c>
      <c r="H8" s="66" t="s">
        <v>480</v>
      </c>
      <c r="I8" s="66" t="s">
        <v>481</v>
      </c>
      <c r="J8" s="66"/>
      <c r="K8" s="66" t="s">
        <v>482</v>
      </c>
      <c r="L8" s="66" t="s">
        <v>146</v>
      </c>
      <c r="M8" s="66" t="s">
        <v>483</v>
      </c>
    </row>
    <row r="9" spans="1:13" ht="18.75" customHeight="1">
      <c r="A9" s="12">
        <v>4</v>
      </c>
      <c r="B9" s="66">
        <v>45009</v>
      </c>
      <c r="C9" s="66"/>
      <c r="D9" s="66" t="s">
        <v>484</v>
      </c>
      <c r="E9" s="66" t="s">
        <v>43</v>
      </c>
      <c r="F9" s="66">
        <v>23336</v>
      </c>
      <c r="G9" s="66" t="s">
        <v>86</v>
      </c>
      <c r="H9" s="66" t="s">
        <v>87</v>
      </c>
      <c r="I9" s="66" t="s">
        <v>485</v>
      </c>
      <c r="J9" s="66"/>
      <c r="K9" s="66" t="s">
        <v>431</v>
      </c>
      <c r="L9" s="66" t="s">
        <v>146</v>
      </c>
      <c r="M9" s="66" t="s">
        <v>486</v>
      </c>
    </row>
    <row r="10" spans="1:13" ht="24.75" customHeight="1">
      <c r="A10" s="12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1:13" ht="24.75" customHeight="1">
      <c r="A11" s="12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</row>
    <row r="12" spans="1:13" ht="18.75" customHeight="1">
      <c r="A12" s="12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</row>
    <row r="13" spans="1:13" ht="22.5" customHeight="1">
      <c r="A13" s="12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spans="1:13" ht="21.75" customHeight="1">
      <c r="A14" s="12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</row>
    <row r="15" spans="1:13" ht="20.25" customHeight="1">
      <c r="A15" s="12"/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</sheetData>
  <mergeCells count="12">
    <mergeCell ref="F2:I2"/>
    <mergeCell ref="K4:M4"/>
    <mergeCell ref="A4:A5"/>
    <mergeCell ref="B4:B5"/>
    <mergeCell ref="D4:D5"/>
    <mergeCell ref="E4:E5"/>
    <mergeCell ref="F4:F5"/>
    <mergeCell ref="H4:H5"/>
    <mergeCell ref="I4:I5"/>
    <mergeCell ref="J4:J5"/>
    <mergeCell ref="C4:C5"/>
    <mergeCell ref="G4:G5"/>
  </mergeCells>
  <printOptions horizontalCentered="1"/>
  <pageMargins left="0.25" right="0.25" top="0.75" bottom="0.75" header="0.3" footer="0.3"/>
  <pageSetup paperSize="5" scale="45" fitToHeight="0" orientation="landscape" r:id="rId1"/>
  <headerFooter>
    <oddHeader>&amp;L&amp;"Nyala,Negrita"&amp;12&amp;K06-006     MINISTERIO DE INTERIOR Y POLICIA&amp;"Nyala,Normal" &amp;C&amp;"-,Negrita"&amp;12&amp;K06-002
&amp;"Nyala,Negrita"&amp;13&amp;K03-030INFORME MENSUAL 
INFORMACION ESTADISTICA  &amp;R&amp;"Nyala,Negrita"&amp;12&amp;KC00000 AÑO 2020</oddHeader>
    <oddFooter>&amp;C&amp;"-,Negrita"Dirección de Planificación y Desarrollo / Departamento de Estadísticas &amp;R&amp;P</oddFooter>
  </headerFooter>
  <rowBreaks count="1" manualBreakCount="1">
    <brk id="1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M130"/>
  <sheetViews>
    <sheetView topLeftCell="A4" zoomScale="75" zoomScaleNormal="75" zoomScalePageLayoutView="85" workbookViewId="0">
      <pane xSplit="1" ySplit="4" topLeftCell="B8" activePane="bottomRight" state="frozen"/>
      <selection pane="topRight" activeCell="B4" sqref="B4"/>
      <selection pane="bottomLeft" activeCell="A8" sqref="A8"/>
      <selection pane="bottomRight" activeCell="M10" sqref="M10"/>
    </sheetView>
  </sheetViews>
  <sheetFormatPr baseColWidth="10" defaultColWidth="11.42578125" defaultRowHeight="15"/>
  <cols>
    <col min="1" max="1" width="4.5703125" customWidth="1"/>
    <col min="2" max="2" width="11.7109375" customWidth="1"/>
    <col min="3" max="3" width="12.28515625" customWidth="1"/>
    <col min="4" max="4" width="37.85546875" customWidth="1"/>
    <col min="5" max="5" width="9.42578125" customWidth="1"/>
    <col min="6" max="6" width="10.140625" customWidth="1"/>
    <col min="7" max="7" width="16.28515625" customWidth="1"/>
    <col min="8" max="8" width="27.85546875" customWidth="1"/>
    <col min="9" max="10" width="12.42578125" customWidth="1"/>
    <col min="11" max="11" width="12.7109375" customWidth="1"/>
    <col min="12" max="13" width="37.5703125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>
      <c r="A2" s="133" t="s">
        <v>13</v>
      </c>
      <c r="B2" s="133"/>
      <c r="C2" s="133"/>
      <c r="D2" s="133"/>
      <c r="E2" s="133"/>
      <c r="F2" s="133"/>
      <c r="G2" s="5"/>
      <c r="H2" s="5"/>
      <c r="I2" s="7"/>
      <c r="J2" s="7"/>
      <c r="K2" s="7"/>
    </row>
    <row r="3" spans="1:13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9.5" customHeight="1">
      <c r="A4" s="134" t="s">
        <v>8</v>
      </c>
      <c r="B4" s="134"/>
      <c r="C4" s="134"/>
      <c r="D4" s="134"/>
      <c r="E4" s="134"/>
      <c r="F4" s="134"/>
      <c r="G4" s="134"/>
      <c r="H4" s="134"/>
      <c r="I4" s="9"/>
      <c r="J4" s="9"/>
      <c r="K4" s="9"/>
    </row>
    <row r="5" spans="1:13" ht="15.75">
      <c r="A5" s="4"/>
      <c r="B5" s="4"/>
      <c r="C5" s="4"/>
      <c r="D5" s="3"/>
      <c r="E5" s="3"/>
      <c r="F5" s="3"/>
      <c r="G5" s="3"/>
      <c r="H5" s="3"/>
      <c r="I5" s="3"/>
      <c r="J5" s="3"/>
      <c r="K5" s="3"/>
    </row>
    <row r="6" spans="1:13" ht="37.5" customHeight="1">
      <c r="A6" s="135" t="s">
        <v>15</v>
      </c>
      <c r="B6" s="137" t="s">
        <v>452</v>
      </c>
      <c r="C6" s="137" t="s">
        <v>225</v>
      </c>
      <c r="D6" s="137" t="s">
        <v>18</v>
      </c>
      <c r="E6" s="137" t="s">
        <v>226</v>
      </c>
      <c r="F6" s="137" t="s">
        <v>29</v>
      </c>
      <c r="G6" s="137" t="s">
        <v>23</v>
      </c>
      <c r="H6" s="137" t="s">
        <v>487</v>
      </c>
      <c r="I6" s="141" t="s">
        <v>34</v>
      </c>
      <c r="J6" s="142"/>
      <c r="K6" s="143"/>
      <c r="L6" s="138" t="s">
        <v>35</v>
      </c>
      <c r="M6" s="139"/>
    </row>
    <row r="7" spans="1:13" ht="30" customHeight="1">
      <c r="A7" s="136"/>
      <c r="B7" s="136"/>
      <c r="C7" s="136"/>
      <c r="D7" s="136"/>
      <c r="E7" s="140"/>
      <c r="F7" s="140"/>
      <c r="G7" s="140"/>
      <c r="H7" s="140"/>
      <c r="I7" s="10" t="s">
        <v>36</v>
      </c>
      <c r="J7" s="10" t="s">
        <v>37</v>
      </c>
      <c r="K7" s="11" t="s">
        <v>38</v>
      </c>
      <c r="L7" s="60" t="s">
        <v>39</v>
      </c>
      <c r="M7" s="61" t="s">
        <v>40</v>
      </c>
    </row>
    <row r="8" spans="1:13" ht="43.5" customHeight="1">
      <c r="A8" s="12">
        <v>1</v>
      </c>
      <c r="B8" s="21"/>
      <c r="C8" s="12"/>
      <c r="D8" s="13"/>
      <c r="E8" s="13"/>
      <c r="F8" s="13"/>
      <c r="G8" s="13"/>
      <c r="H8" s="59"/>
      <c r="I8" s="13"/>
      <c r="J8" s="13"/>
      <c r="K8" s="13"/>
      <c r="L8" s="24"/>
      <c r="M8" s="24"/>
    </row>
    <row r="9" spans="1:13" ht="34.5" customHeight="1">
      <c r="A9" s="12">
        <v>2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24"/>
      <c r="M9" s="24"/>
    </row>
    <row r="10" spans="1:13" ht="34.5" customHeight="1">
      <c r="A10" s="12">
        <v>3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24"/>
      <c r="M10" s="24"/>
    </row>
    <row r="11" spans="1:13" ht="34.5" customHeight="1">
      <c r="A11" s="12">
        <v>4</v>
      </c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24"/>
      <c r="M11" s="24"/>
    </row>
    <row r="12" spans="1:13" ht="34.5" customHeight="1">
      <c r="A12" s="12">
        <v>5</v>
      </c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24"/>
      <c r="M12" s="24"/>
    </row>
    <row r="13" spans="1:13" ht="34.5" customHeight="1">
      <c r="A13" s="12">
        <v>6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24"/>
      <c r="M13" s="24"/>
    </row>
    <row r="14" spans="1:13" ht="34.5" customHeight="1">
      <c r="A14" s="12">
        <v>7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24"/>
      <c r="M14" s="24"/>
    </row>
    <row r="15" spans="1:13" ht="34.5" customHeight="1">
      <c r="A15" s="12">
        <v>8</v>
      </c>
      <c r="B15" s="12"/>
      <c r="C15" s="12"/>
      <c r="D15" s="13"/>
      <c r="E15" s="13"/>
      <c r="F15" s="13"/>
      <c r="G15" s="13"/>
      <c r="H15" s="13"/>
      <c r="I15" s="13"/>
      <c r="J15" s="13"/>
      <c r="K15" s="13" t="s">
        <v>451</v>
      </c>
      <c r="L15" s="24"/>
      <c r="M15" s="24"/>
    </row>
    <row r="16" spans="1:13" ht="34.5" customHeight="1">
      <c r="A16" s="12">
        <v>9</v>
      </c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55"/>
      <c r="M16" s="55"/>
    </row>
    <row r="17" spans="1:13" ht="34.5" customHeight="1">
      <c r="A17" s="12">
        <v>10</v>
      </c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24"/>
      <c r="M17" s="24"/>
    </row>
    <row r="18" spans="1:13" ht="18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62"/>
      <c r="M18" s="62"/>
    </row>
    <row r="19" spans="1:13" ht="18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55"/>
      <c r="M19" s="55"/>
    </row>
    <row r="20" spans="1:13" ht="18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55"/>
      <c r="M20" s="55"/>
    </row>
    <row r="21" spans="1:13" ht="18.75">
      <c r="L21" s="55"/>
      <c r="M21" s="55"/>
    </row>
    <row r="22" spans="1:13" ht="18.75">
      <c r="L22" s="55"/>
      <c r="M22" s="55"/>
    </row>
    <row r="23" spans="1:13" ht="18.75">
      <c r="L23" s="55"/>
      <c r="M23" s="55"/>
    </row>
    <row r="24" spans="1:13" ht="18.75">
      <c r="L24" s="55"/>
      <c r="M24" s="55"/>
    </row>
    <row r="25" spans="1:13">
      <c r="L25" s="24"/>
      <c r="M25" s="24"/>
    </row>
    <row r="26" spans="1:13" ht="18.75">
      <c r="L26" s="55"/>
      <c r="M26" s="55"/>
    </row>
    <row r="27" spans="1:13" ht="18.75">
      <c r="L27" s="55"/>
      <c r="M27" s="55"/>
    </row>
    <row r="28" spans="1:13" ht="18.75">
      <c r="L28" s="55"/>
      <c r="M28" s="55"/>
    </row>
    <row r="29" spans="1:13" ht="18.75">
      <c r="L29" s="55"/>
      <c r="M29" s="55"/>
    </row>
    <row r="30" spans="1:13" ht="18.75">
      <c r="L30" s="55"/>
      <c r="M30" s="55"/>
    </row>
    <row r="31" spans="1:13" ht="18.75">
      <c r="L31" s="55"/>
      <c r="M31" s="55"/>
    </row>
    <row r="32" spans="1:13" ht="18.75">
      <c r="L32" s="55"/>
      <c r="M32" s="55"/>
    </row>
    <row r="33" spans="12:13" ht="18.75">
      <c r="L33" s="55"/>
      <c r="M33" s="55"/>
    </row>
    <row r="34" spans="12:13" ht="18.75">
      <c r="L34" s="55"/>
      <c r="M34" s="55"/>
    </row>
    <row r="35" spans="12:13" ht="18.75">
      <c r="L35" s="55"/>
      <c r="M35" s="55"/>
    </row>
    <row r="36" spans="12:13" ht="18.75">
      <c r="L36" s="55"/>
      <c r="M36" s="55"/>
    </row>
    <row r="37" spans="12:13" ht="18.75">
      <c r="L37" s="55"/>
      <c r="M37" s="55"/>
    </row>
    <row r="38" spans="12:13" ht="18.75">
      <c r="L38" s="55"/>
      <c r="M38" s="55"/>
    </row>
    <row r="39" spans="12:13">
      <c r="L39" s="24"/>
      <c r="M39" s="24"/>
    </row>
    <row r="40" spans="12:13">
      <c r="L40" s="24"/>
      <c r="M40" s="24"/>
    </row>
    <row r="41" spans="12:13">
      <c r="L41" s="24"/>
      <c r="M41" s="24"/>
    </row>
    <row r="42" spans="12:13">
      <c r="L42" s="24"/>
      <c r="M42" s="24"/>
    </row>
    <row r="43" spans="12:13">
      <c r="L43" s="24"/>
      <c r="M43" s="24"/>
    </row>
    <row r="44" spans="12:13">
      <c r="L44" s="24"/>
      <c r="M44" s="24"/>
    </row>
    <row r="45" spans="12:13">
      <c r="L45" s="24"/>
      <c r="M45" s="24"/>
    </row>
    <row r="46" spans="12:13">
      <c r="L46" s="24"/>
      <c r="M46" s="24"/>
    </row>
    <row r="47" spans="12:13">
      <c r="L47" s="24"/>
      <c r="M47" s="24"/>
    </row>
    <row r="48" spans="12:13">
      <c r="L48" s="24"/>
      <c r="M48" s="24"/>
    </row>
    <row r="49" spans="12:13">
      <c r="L49" s="24"/>
      <c r="M49" s="24"/>
    </row>
    <row r="50" spans="12:13">
      <c r="L50" s="24"/>
      <c r="M50" s="24"/>
    </row>
    <row r="51" spans="12:13">
      <c r="L51" s="24"/>
      <c r="M51" s="24"/>
    </row>
    <row r="52" spans="12:13">
      <c r="L52" s="24"/>
      <c r="M52" s="24"/>
    </row>
    <row r="53" spans="12:13">
      <c r="L53" s="24"/>
      <c r="M53" s="24"/>
    </row>
    <row r="54" spans="12:13">
      <c r="L54" s="24"/>
      <c r="M54" s="24"/>
    </row>
    <row r="55" spans="12:13">
      <c r="L55" s="24"/>
      <c r="M55" s="24"/>
    </row>
    <row r="56" spans="12:13">
      <c r="L56" s="24"/>
      <c r="M56" s="24"/>
    </row>
    <row r="57" spans="12:13">
      <c r="L57" s="24"/>
      <c r="M57" s="24"/>
    </row>
    <row r="58" spans="12:13">
      <c r="L58" s="24"/>
      <c r="M58" s="24"/>
    </row>
    <row r="59" spans="12:13">
      <c r="L59" s="24"/>
      <c r="M59" s="24"/>
    </row>
    <row r="60" spans="12:13">
      <c r="L60" s="24"/>
      <c r="M60" s="24"/>
    </row>
    <row r="61" spans="12:13">
      <c r="L61" s="24"/>
      <c r="M61" s="24"/>
    </row>
    <row r="62" spans="12:13">
      <c r="L62" s="24"/>
      <c r="M62" s="24"/>
    </row>
    <row r="63" spans="12:13">
      <c r="L63" s="24"/>
      <c r="M63" s="24"/>
    </row>
    <row r="64" spans="12:13">
      <c r="L64" s="24"/>
      <c r="M64" s="24"/>
    </row>
    <row r="65" spans="12:13">
      <c r="L65" s="24"/>
      <c r="M65" s="24"/>
    </row>
    <row r="66" spans="12:13">
      <c r="L66" s="24"/>
      <c r="M66" s="24"/>
    </row>
    <row r="67" spans="12:13">
      <c r="L67" s="24"/>
      <c r="M67" s="24"/>
    </row>
    <row r="68" spans="12:13">
      <c r="L68" s="24"/>
      <c r="M68" s="24"/>
    </row>
    <row r="69" spans="12:13">
      <c r="L69" s="24"/>
      <c r="M69" s="24"/>
    </row>
    <row r="70" spans="12:13">
      <c r="L70" s="24"/>
      <c r="M70" s="24"/>
    </row>
    <row r="71" spans="12:13">
      <c r="L71" s="24"/>
      <c r="M71" s="24"/>
    </row>
    <row r="72" spans="12:13">
      <c r="L72" s="24"/>
      <c r="M72" s="24"/>
    </row>
    <row r="73" spans="12:13">
      <c r="L73" s="24"/>
      <c r="M73" s="24"/>
    </row>
    <row r="74" spans="12:13">
      <c r="L74" s="24"/>
      <c r="M74" s="24"/>
    </row>
    <row r="75" spans="12:13">
      <c r="L75" s="24"/>
      <c r="M75" s="24"/>
    </row>
    <row r="76" spans="12:13">
      <c r="L76" s="24"/>
      <c r="M76" s="24"/>
    </row>
    <row r="77" spans="12:13">
      <c r="L77" s="24"/>
      <c r="M77" s="24"/>
    </row>
    <row r="78" spans="12:13">
      <c r="L78" s="24"/>
      <c r="M78" s="24"/>
    </row>
    <row r="79" spans="12:13">
      <c r="L79" s="24"/>
      <c r="M79" s="24"/>
    </row>
    <row r="80" spans="12:13">
      <c r="L80" s="24"/>
      <c r="M80" s="24"/>
    </row>
    <row r="81" spans="12:13">
      <c r="L81" s="24"/>
      <c r="M81" s="24"/>
    </row>
    <row r="82" spans="12:13">
      <c r="L82" s="24"/>
      <c r="M82" s="24"/>
    </row>
    <row r="83" spans="12:13">
      <c r="L83" s="24"/>
      <c r="M83" s="24"/>
    </row>
    <row r="84" spans="12:13">
      <c r="L84" s="24"/>
      <c r="M84" s="24"/>
    </row>
    <row r="85" spans="12:13">
      <c r="L85" s="24"/>
      <c r="M85" s="24"/>
    </row>
    <row r="86" spans="12:13">
      <c r="L86" s="24"/>
      <c r="M86" s="24"/>
    </row>
    <row r="87" spans="12:13">
      <c r="L87" s="24"/>
      <c r="M87" s="24"/>
    </row>
    <row r="88" spans="12:13">
      <c r="L88" s="24"/>
      <c r="M88" s="24"/>
    </row>
    <row r="89" spans="12:13">
      <c r="L89" s="24"/>
      <c r="M89" s="24"/>
    </row>
    <row r="90" spans="12:13">
      <c r="L90" s="24"/>
      <c r="M90" s="24"/>
    </row>
    <row r="91" spans="12:13">
      <c r="L91" s="24"/>
      <c r="M91" s="24"/>
    </row>
    <row r="92" spans="12:13">
      <c r="L92" s="24"/>
      <c r="M92" s="24"/>
    </row>
    <row r="93" spans="12:13">
      <c r="L93" s="24"/>
      <c r="M93" s="24"/>
    </row>
    <row r="94" spans="12:13">
      <c r="L94" s="24"/>
      <c r="M94" s="24"/>
    </row>
    <row r="95" spans="12:13">
      <c r="L95" s="24"/>
      <c r="M95" s="24"/>
    </row>
    <row r="96" spans="12:13">
      <c r="L96" s="24"/>
      <c r="M96" s="24"/>
    </row>
    <row r="97" spans="12:13">
      <c r="L97" s="24"/>
      <c r="M97" s="24"/>
    </row>
    <row r="98" spans="12:13">
      <c r="L98" s="24"/>
      <c r="M98" s="24"/>
    </row>
    <row r="99" spans="12:13">
      <c r="L99" s="24"/>
      <c r="M99" s="24"/>
    </row>
    <row r="100" spans="12:13">
      <c r="L100" s="24"/>
      <c r="M100" s="24"/>
    </row>
    <row r="101" spans="12:13">
      <c r="L101" s="24"/>
      <c r="M101" s="24"/>
    </row>
    <row r="102" spans="12:13">
      <c r="L102" s="24"/>
      <c r="M102" s="24"/>
    </row>
    <row r="103" spans="12:13">
      <c r="L103" s="24"/>
      <c r="M103" s="24"/>
    </row>
    <row r="104" spans="12:13">
      <c r="L104" s="24"/>
      <c r="M104" s="24"/>
    </row>
    <row r="105" spans="12:13">
      <c r="L105" s="24"/>
      <c r="M105" s="24"/>
    </row>
    <row r="106" spans="12:13">
      <c r="L106" s="24"/>
      <c r="M106" s="24"/>
    </row>
    <row r="107" spans="12:13">
      <c r="L107" s="24"/>
      <c r="M107" s="24"/>
    </row>
    <row r="108" spans="12:13">
      <c r="L108" s="24"/>
      <c r="M108" s="24"/>
    </row>
    <row r="109" spans="12:13">
      <c r="L109" s="24"/>
      <c r="M109" s="24"/>
    </row>
    <row r="110" spans="12:13">
      <c r="L110" s="24"/>
      <c r="M110" s="24"/>
    </row>
    <row r="111" spans="12:13">
      <c r="L111" s="24"/>
      <c r="M111" s="24"/>
    </row>
    <row r="112" spans="12:13">
      <c r="L112" s="24"/>
      <c r="M112" s="24"/>
    </row>
    <row r="113" spans="12:13">
      <c r="L113" s="24"/>
      <c r="M113" s="24"/>
    </row>
    <row r="114" spans="12:13">
      <c r="L114" s="24"/>
      <c r="M114" s="24"/>
    </row>
    <row r="115" spans="12:13">
      <c r="L115" s="24"/>
      <c r="M115" s="24"/>
    </row>
    <row r="116" spans="12:13">
      <c r="L116" s="24"/>
      <c r="M116" s="24"/>
    </row>
    <row r="117" spans="12:13">
      <c r="L117" s="24"/>
      <c r="M117" s="24"/>
    </row>
    <row r="118" spans="12:13">
      <c r="L118" s="24"/>
      <c r="M118" s="24"/>
    </row>
    <row r="119" spans="12:13">
      <c r="L119" s="24"/>
      <c r="M119" s="24"/>
    </row>
    <row r="120" spans="12:13">
      <c r="L120" s="24"/>
      <c r="M120" s="24"/>
    </row>
    <row r="121" spans="12:13">
      <c r="L121" s="24"/>
      <c r="M121" s="24"/>
    </row>
    <row r="122" spans="12:13">
      <c r="L122" s="24"/>
      <c r="M122" s="24"/>
    </row>
    <row r="123" spans="12:13">
      <c r="L123" s="24"/>
      <c r="M123" s="24"/>
    </row>
    <row r="124" spans="12:13">
      <c r="L124" s="24"/>
      <c r="M124" s="24"/>
    </row>
    <row r="125" spans="12:13">
      <c r="L125" s="24"/>
      <c r="M125" s="24"/>
    </row>
    <row r="126" spans="12:13">
      <c r="L126" s="24"/>
      <c r="M126" s="24"/>
    </row>
    <row r="127" spans="12:13">
      <c r="L127" s="24"/>
      <c r="M127" s="24"/>
    </row>
    <row r="128" spans="12:13">
      <c r="L128" s="24"/>
      <c r="M128" s="24"/>
    </row>
    <row r="129" spans="12:13">
      <c r="L129" s="24"/>
      <c r="M129" s="24"/>
    </row>
    <row r="130" spans="12:13">
      <c r="L130" s="24"/>
      <c r="M130" s="24"/>
    </row>
  </sheetData>
  <mergeCells count="12">
    <mergeCell ref="L6:M6"/>
    <mergeCell ref="I6:K6"/>
    <mergeCell ref="A4:H4"/>
    <mergeCell ref="G6:G7"/>
    <mergeCell ref="H6:H7"/>
    <mergeCell ref="A2:F2"/>
    <mergeCell ref="A6:A7"/>
    <mergeCell ref="B6:B7"/>
    <mergeCell ref="C6:C7"/>
    <mergeCell ref="D6:D7"/>
    <mergeCell ref="E6:E7"/>
    <mergeCell ref="F6:F7"/>
  </mergeCells>
  <printOptions horizontalCentered="1"/>
  <pageMargins left="0.17" right="0.17" top="1.18" bottom="0.59" header="0.51" footer="0.31496062992126"/>
  <pageSetup scale="65" orientation="landscape" r:id="rId1"/>
  <headerFooter>
    <oddHeader>&amp;L&amp;"Nyala,Negrita"&amp;12&amp;K06-008      MINISTERIO DE INTERIOR Y POLICIA&amp;"Nyala,Normal" &amp;C&amp;"-,Negrita"&amp;12&amp;K06-004
&amp;"Nyala,Negrita"&amp;13&amp;K03-032INFORME MENSUAL 
INFORMACION ESTADISTICA  &amp;R&amp;"Nyala,Negrita"&amp;12&amp;KC00000AÑO 2020</oddHeader>
    <oddFooter>&amp;C&amp;"-,Negrita"Dirección de Planificación y Desarrollo / Departamento de Estadísticas 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M130"/>
  <sheetViews>
    <sheetView topLeftCell="A2" zoomScaleNormal="100" zoomScalePageLayoutView="70" workbookViewId="0">
      <pane xSplit="1" ySplit="6" topLeftCell="B8" activePane="bottomRight" state="frozen"/>
      <selection pane="topRight" activeCell="B2" sqref="B2"/>
      <selection pane="bottomLeft" activeCell="A8" sqref="A8"/>
      <selection pane="bottomRight" activeCell="I13" sqref="I13"/>
    </sheetView>
  </sheetViews>
  <sheetFormatPr baseColWidth="10" defaultColWidth="11.42578125" defaultRowHeight="15"/>
  <cols>
    <col min="1" max="1" width="4.5703125" customWidth="1"/>
    <col min="2" max="2" width="11.7109375" customWidth="1"/>
    <col min="3" max="3" width="12.28515625" customWidth="1"/>
    <col min="4" max="4" width="25" customWidth="1"/>
    <col min="5" max="5" width="9.42578125" customWidth="1"/>
    <col min="6" max="6" width="9.140625" customWidth="1"/>
    <col min="7" max="7" width="16.28515625" customWidth="1"/>
    <col min="8" max="8" width="27.85546875" customWidth="1"/>
    <col min="9" max="10" width="12.42578125" customWidth="1"/>
    <col min="11" max="11" width="12.7109375" customWidth="1"/>
    <col min="12" max="13" width="37.5703125" customWidth="1"/>
  </cols>
  <sheetData>
    <row r="1" spans="1:1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>
      <c r="A2" s="133" t="s">
        <v>13</v>
      </c>
      <c r="B2" s="133"/>
      <c r="C2" s="133"/>
      <c r="D2" s="133"/>
      <c r="E2" s="133"/>
      <c r="F2" s="133"/>
      <c r="G2" s="5"/>
      <c r="H2" s="5"/>
      <c r="I2" s="7"/>
      <c r="J2" s="7"/>
      <c r="K2" s="7"/>
    </row>
    <row r="3" spans="1:13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3" ht="19.5" customHeight="1">
      <c r="A4" s="134" t="s">
        <v>9</v>
      </c>
      <c r="B4" s="134"/>
      <c r="C4" s="134"/>
      <c r="D4" s="134"/>
      <c r="E4" s="134"/>
      <c r="F4" s="134"/>
      <c r="G4" s="134"/>
      <c r="H4" s="134"/>
      <c r="I4" s="9"/>
      <c r="J4" s="9"/>
      <c r="K4" s="9"/>
    </row>
    <row r="5" spans="1:13" ht="15.75">
      <c r="A5" s="4"/>
      <c r="B5" s="4"/>
      <c r="C5" s="4"/>
      <c r="D5" s="3"/>
      <c r="E5" s="3"/>
      <c r="F5" s="3"/>
      <c r="G5" s="3"/>
      <c r="H5" s="3"/>
      <c r="I5" s="3"/>
      <c r="J5" s="3"/>
      <c r="K5" s="3"/>
    </row>
    <row r="6" spans="1:13" ht="37.5" customHeight="1">
      <c r="A6" s="135" t="s">
        <v>15</v>
      </c>
      <c r="B6" s="137" t="s">
        <v>452</v>
      </c>
      <c r="C6" s="137" t="s">
        <v>225</v>
      </c>
      <c r="D6" s="137" t="s">
        <v>18</v>
      </c>
      <c r="E6" s="137" t="s">
        <v>226</v>
      </c>
      <c r="F6" s="137" t="s">
        <v>29</v>
      </c>
      <c r="G6" s="137" t="s">
        <v>23</v>
      </c>
      <c r="H6" s="137" t="s">
        <v>487</v>
      </c>
      <c r="I6" s="141" t="s">
        <v>34</v>
      </c>
      <c r="J6" s="142"/>
      <c r="K6" s="143"/>
      <c r="L6" s="138" t="s">
        <v>35</v>
      </c>
      <c r="M6" s="139"/>
    </row>
    <row r="7" spans="1:13" ht="30" customHeight="1">
      <c r="A7" s="136"/>
      <c r="B7" s="136"/>
      <c r="C7" s="136"/>
      <c r="D7" s="136"/>
      <c r="E7" s="140"/>
      <c r="F7" s="140"/>
      <c r="G7" s="140"/>
      <c r="H7" s="140"/>
      <c r="I7" s="10" t="s">
        <v>36</v>
      </c>
      <c r="J7" s="10" t="s">
        <v>37</v>
      </c>
      <c r="K7" s="11" t="s">
        <v>38</v>
      </c>
      <c r="L7" s="63" t="s">
        <v>39</v>
      </c>
      <c r="M7" s="61" t="s">
        <v>40</v>
      </c>
    </row>
    <row r="8" spans="1:13" ht="34.5" customHeight="1">
      <c r="A8" s="12">
        <v>1</v>
      </c>
      <c r="B8" s="12"/>
      <c r="C8" s="12"/>
      <c r="D8" s="13"/>
      <c r="E8" s="13"/>
      <c r="F8" s="13"/>
      <c r="G8" s="13"/>
      <c r="H8" s="13"/>
      <c r="I8" s="13"/>
      <c r="J8" s="13"/>
      <c r="K8" s="13"/>
      <c r="L8" s="24"/>
      <c r="M8" s="24"/>
    </row>
    <row r="9" spans="1:13" ht="34.5" customHeight="1">
      <c r="A9" s="12">
        <v>2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24"/>
      <c r="M9" s="24"/>
    </row>
    <row r="10" spans="1:13" ht="34.5" customHeight="1">
      <c r="A10" s="12">
        <v>3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24"/>
      <c r="M10" s="24"/>
    </row>
    <row r="11" spans="1:13" ht="34.5" customHeight="1">
      <c r="A11" s="12">
        <v>4</v>
      </c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24"/>
      <c r="M11" s="24"/>
    </row>
    <row r="12" spans="1:13" ht="34.5" customHeight="1">
      <c r="A12" s="12">
        <v>5</v>
      </c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24"/>
      <c r="M12" s="24"/>
    </row>
    <row r="13" spans="1:13" ht="34.5" customHeight="1">
      <c r="A13" s="12">
        <v>6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24"/>
      <c r="M13" s="24"/>
    </row>
    <row r="14" spans="1:13" ht="34.5" customHeight="1">
      <c r="A14" s="12">
        <v>7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24"/>
      <c r="M14" s="24"/>
    </row>
    <row r="15" spans="1:13" ht="34.5" customHeight="1">
      <c r="A15" s="12">
        <v>8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24"/>
      <c r="M15" s="24"/>
    </row>
    <row r="16" spans="1:13" ht="34.5" customHeight="1">
      <c r="A16" s="12">
        <v>9</v>
      </c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55"/>
      <c r="M16" s="55"/>
    </row>
    <row r="17" spans="1:13" ht="34.5" customHeight="1">
      <c r="A17" s="12">
        <v>10</v>
      </c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24"/>
      <c r="M17" s="24"/>
    </row>
    <row r="18" spans="1:13" ht="18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62"/>
      <c r="M18" s="62"/>
    </row>
    <row r="19" spans="1:13" ht="18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55"/>
      <c r="M19" s="55"/>
    </row>
    <row r="20" spans="1:13" ht="18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55"/>
      <c r="M20" s="55"/>
    </row>
    <row r="21" spans="1:13" ht="18.75">
      <c r="L21" s="55"/>
      <c r="M21" s="55"/>
    </row>
    <row r="22" spans="1:13" ht="18.75">
      <c r="L22" s="55"/>
      <c r="M22" s="55"/>
    </row>
    <row r="23" spans="1:13" ht="18.75">
      <c r="L23" s="55"/>
      <c r="M23" s="55"/>
    </row>
    <row r="24" spans="1:13" ht="18.75">
      <c r="L24" s="55"/>
      <c r="M24" s="55"/>
    </row>
    <row r="25" spans="1:13">
      <c r="L25" s="24"/>
      <c r="M25" s="24"/>
    </row>
    <row r="26" spans="1:13" ht="18.75">
      <c r="L26" s="55"/>
      <c r="M26" s="55"/>
    </row>
    <row r="27" spans="1:13" ht="18.75">
      <c r="L27" s="55"/>
      <c r="M27" s="55"/>
    </row>
    <row r="28" spans="1:13" ht="18.75">
      <c r="L28" s="55"/>
      <c r="M28" s="55"/>
    </row>
    <row r="29" spans="1:13" ht="18.75">
      <c r="L29" s="55"/>
      <c r="M29" s="55"/>
    </row>
    <row r="30" spans="1:13" ht="18.75">
      <c r="L30" s="55"/>
      <c r="M30" s="55"/>
    </row>
    <row r="31" spans="1:13" ht="18.75">
      <c r="L31" s="55"/>
      <c r="M31" s="55"/>
    </row>
    <row r="32" spans="1:13" ht="18.75">
      <c r="L32" s="55"/>
      <c r="M32" s="55"/>
    </row>
    <row r="33" spans="12:13" ht="18.75">
      <c r="L33" s="55"/>
      <c r="M33" s="55"/>
    </row>
    <row r="34" spans="12:13" ht="18.75">
      <c r="L34" s="55"/>
      <c r="M34" s="55"/>
    </row>
    <row r="35" spans="12:13" ht="18.75">
      <c r="L35" s="55"/>
      <c r="M35" s="55"/>
    </row>
    <row r="36" spans="12:13" ht="18.75">
      <c r="L36" s="55"/>
      <c r="M36" s="55"/>
    </row>
    <row r="37" spans="12:13" ht="18.75">
      <c r="L37" s="55"/>
      <c r="M37" s="55"/>
    </row>
    <row r="38" spans="12:13" ht="18.75">
      <c r="L38" s="55"/>
      <c r="M38" s="55"/>
    </row>
    <row r="39" spans="12:13">
      <c r="L39" s="24"/>
      <c r="M39" s="24"/>
    </row>
    <row r="40" spans="12:13">
      <c r="L40" s="24"/>
      <c r="M40" s="24"/>
    </row>
    <row r="41" spans="12:13">
      <c r="L41" s="24"/>
      <c r="M41" s="24"/>
    </row>
    <row r="42" spans="12:13">
      <c r="L42" s="24"/>
      <c r="M42" s="24"/>
    </row>
    <row r="43" spans="12:13">
      <c r="L43" s="24"/>
      <c r="M43" s="24"/>
    </row>
    <row r="44" spans="12:13">
      <c r="L44" s="24"/>
      <c r="M44" s="24"/>
    </row>
    <row r="45" spans="12:13">
      <c r="L45" s="24"/>
      <c r="M45" s="24"/>
    </row>
    <row r="46" spans="12:13">
      <c r="L46" s="24"/>
      <c r="M46" s="24"/>
    </row>
    <row r="47" spans="12:13">
      <c r="L47" s="24"/>
      <c r="M47" s="24"/>
    </row>
    <row r="48" spans="12:13">
      <c r="L48" s="24"/>
      <c r="M48" s="24"/>
    </row>
    <row r="49" spans="12:13">
      <c r="L49" s="24"/>
      <c r="M49" s="24"/>
    </row>
    <row r="50" spans="12:13">
      <c r="L50" s="24"/>
      <c r="M50" s="24"/>
    </row>
    <row r="51" spans="12:13">
      <c r="L51" s="24"/>
      <c r="M51" s="24"/>
    </row>
    <row r="52" spans="12:13">
      <c r="L52" s="24"/>
      <c r="M52" s="24"/>
    </row>
    <row r="53" spans="12:13">
      <c r="L53" s="24"/>
      <c r="M53" s="24"/>
    </row>
    <row r="54" spans="12:13">
      <c r="L54" s="24"/>
      <c r="M54" s="24"/>
    </row>
    <row r="55" spans="12:13">
      <c r="L55" s="24"/>
      <c r="M55" s="24"/>
    </row>
    <row r="56" spans="12:13">
      <c r="L56" s="24"/>
      <c r="M56" s="24"/>
    </row>
    <row r="57" spans="12:13">
      <c r="L57" s="24"/>
      <c r="M57" s="24"/>
    </row>
    <row r="58" spans="12:13">
      <c r="L58" s="24"/>
      <c r="M58" s="24"/>
    </row>
    <row r="59" spans="12:13">
      <c r="L59" s="24"/>
      <c r="M59" s="24"/>
    </row>
    <row r="60" spans="12:13">
      <c r="L60" s="24"/>
      <c r="M60" s="24"/>
    </row>
    <row r="61" spans="12:13">
      <c r="L61" s="24"/>
      <c r="M61" s="24"/>
    </row>
    <row r="62" spans="12:13">
      <c r="L62" s="24"/>
      <c r="M62" s="24"/>
    </row>
    <row r="63" spans="12:13">
      <c r="L63" s="24"/>
      <c r="M63" s="24"/>
    </row>
    <row r="64" spans="12:13">
      <c r="L64" s="24"/>
      <c r="M64" s="24"/>
    </row>
    <row r="65" spans="12:13">
      <c r="L65" s="24"/>
      <c r="M65" s="24"/>
    </row>
    <row r="66" spans="12:13">
      <c r="L66" s="24"/>
      <c r="M66" s="24"/>
    </row>
    <row r="67" spans="12:13">
      <c r="L67" s="24"/>
      <c r="M67" s="24"/>
    </row>
    <row r="68" spans="12:13">
      <c r="L68" s="24"/>
      <c r="M68" s="24"/>
    </row>
    <row r="69" spans="12:13">
      <c r="L69" s="24"/>
      <c r="M69" s="24"/>
    </row>
    <row r="70" spans="12:13">
      <c r="L70" s="24"/>
      <c r="M70" s="24"/>
    </row>
    <row r="71" spans="12:13">
      <c r="L71" s="24"/>
      <c r="M71" s="24"/>
    </row>
    <row r="72" spans="12:13">
      <c r="L72" s="24"/>
      <c r="M72" s="24"/>
    </row>
    <row r="73" spans="12:13">
      <c r="L73" s="24"/>
      <c r="M73" s="24"/>
    </row>
    <row r="74" spans="12:13">
      <c r="L74" s="24"/>
      <c r="M74" s="24"/>
    </row>
    <row r="75" spans="12:13">
      <c r="L75" s="24"/>
      <c r="M75" s="24"/>
    </row>
    <row r="76" spans="12:13">
      <c r="L76" s="24"/>
      <c r="M76" s="24"/>
    </row>
    <row r="77" spans="12:13">
      <c r="L77" s="24"/>
      <c r="M77" s="24"/>
    </row>
    <row r="78" spans="12:13">
      <c r="L78" s="24"/>
      <c r="M78" s="24"/>
    </row>
    <row r="79" spans="12:13">
      <c r="L79" s="24"/>
      <c r="M79" s="24"/>
    </row>
    <row r="80" spans="12:13">
      <c r="L80" s="24"/>
      <c r="M80" s="24"/>
    </row>
    <row r="81" spans="12:13">
      <c r="L81" s="24"/>
      <c r="M81" s="24"/>
    </row>
    <row r="82" spans="12:13">
      <c r="L82" s="24"/>
      <c r="M82" s="24"/>
    </row>
    <row r="83" spans="12:13">
      <c r="L83" s="24"/>
      <c r="M83" s="24"/>
    </row>
    <row r="84" spans="12:13">
      <c r="L84" s="24"/>
      <c r="M84" s="24"/>
    </row>
    <row r="85" spans="12:13">
      <c r="L85" s="24"/>
      <c r="M85" s="24"/>
    </row>
    <row r="86" spans="12:13">
      <c r="L86" s="24"/>
      <c r="M86" s="24"/>
    </row>
    <row r="87" spans="12:13">
      <c r="L87" s="24"/>
      <c r="M87" s="24"/>
    </row>
    <row r="88" spans="12:13">
      <c r="L88" s="24"/>
      <c r="M88" s="24"/>
    </row>
    <row r="89" spans="12:13">
      <c r="L89" s="24"/>
      <c r="M89" s="24"/>
    </row>
    <row r="90" spans="12:13">
      <c r="L90" s="24"/>
      <c r="M90" s="24"/>
    </row>
    <row r="91" spans="12:13">
      <c r="L91" s="24"/>
      <c r="M91" s="24"/>
    </row>
    <row r="92" spans="12:13">
      <c r="L92" s="24"/>
      <c r="M92" s="24"/>
    </row>
    <row r="93" spans="12:13">
      <c r="L93" s="24"/>
      <c r="M93" s="24"/>
    </row>
    <row r="94" spans="12:13">
      <c r="L94" s="24"/>
      <c r="M94" s="24"/>
    </row>
    <row r="95" spans="12:13">
      <c r="L95" s="24"/>
      <c r="M95" s="24"/>
    </row>
    <row r="96" spans="12:13">
      <c r="L96" s="24"/>
      <c r="M96" s="24"/>
    </row>
    <row r="97" spans="12:13">
      <c r="L97" s="24"/>
      <c r="M97" s="24"/>
    </row>
    <row r="98" spans="12:13">
      <c r="L98" s="24"/>
      <c r="M98" s="24"/>
    </row>
    <row r="99" spans="12:13">
      <c r="L99" s="24"/>
      <c r="M99" s="24"/>
    </row>
    <row r="100" spans="12:13">
      <c r="L100" s="24"/>
      <c r="M100" s="24"/>
    </row>
    <row r="101" spans="12:13">
      <c r="L101" s="24"/>
      <c r="M101" s="24"/>
    </row>
    <row r="102" spans="12:13">
      <c r="L102" s="24"/>
      <c r="M102" s="24"/>
    </row>
    <row r="103" spans="12:13">
      <c r="L103" s="24"/>
      <c r="M103" s="24"/>
    </row>
    <row r="104" spans="12:13">
      <c r="L104" s="24"/>
      <c r="M104" s="24"/>
    </row>
    <row r="105" spans="12:13">
      <c r="L105" s="24"/>
      <c r="M105" s="24"/>
    </row>
    <row r="106" spans="12:13">
      <c r="L106" s="24"/>
      <c r="M106" s="24"/>
    </row>
    <row r="107" spans="12:13">
      <c r="L107" s="24"/>
      <c r="M107" s="24"/>
    </row>
    <row r="108" spans="12:13">
      <c r="L108" s="24"/>
      <c r="M108" s="24"/>
    </row>
    <row r="109" spans="12:13">
      <c r="L109" s="24"/>
      <c r="M109" s="24"/>
    </row>
    <row r="110" spans="12:13">
      <c r="L110" s="24"/>
      <c r="M110" s="24"/>
    </row>
    <row r="111" spans="12:13">
      <c r="L111" s="24"/>
      <c r="M111" s="24"/>
    </row>
    <row r="112" spans="12:13">
      <c r="L112" s="24"/>
      <c r="M112" s="24"/>
    </row>
    <row r="113" spans="12:13">
      <c r="L113" s="24"/>
      <c r="M113" s="24"/>
    </row>
    <row r="114" spans="12:13">
      <c r="L114" s="24"/>
      <c r="M114" s="24"/>
    </row>
    <row r="115" spans="12:13">
      <c r="L115" s="24"/>
      <c r="M115" s="24"/>
    </row>
    <row r="116" spans="12:13">
      <c r="L116" s="24"/>
      <c r="M116" s="24"/>
    </row>
    <row r="117" spans="12:13">
      <c r="L117" s="24"/>
      <c r="M117" s="24"/>
    </row>
    <row r="118" spans="12:13">
      <c r="L118" s="24"/>
      <c r="M118" s="24"/>
    </row>
    <row r="119" spans="12:13">
      <c r="L119" s="24"/>
      <c r="M119" s="24"/>
    </row>
    <row r="120" spans="12:13">
      <c r="L120" s="24"/>
      <c r="M120" s="24"/>
    </row>
    <row r="121" spans="12:13">
      <c r="L121" s="24"/>
      <c r="M121" s="24"/>
    </row>
    <row r="122" spans="12:13">
      <c r="L122" s="24"/>
      <c r="M122" s="24"/>
    </row>
    <row r="123" spans="12:13">
      <c r="L123" s="24"/>
      <c r="M123" s="24"/>
    </row>
    <row r="124" spans="12:13">
      <c r="L124" s="24"/>
      <c r="M124" s="24"/>
    </row>
    <row r="125" spans="12:13">
      <c r="L125" s="24"/>
      <c r="M125" s="24"/>
    </row>
    <row r="126" spans="12:13">
      <c r="L126" s="24"/>
      <c r="M126" s="24"/>
    </row>
    <row r="127" spans="12:13">
      <c r="L127" s="24"/>
      <c r="M127" s="24"/>
    </row>
    <row r="128" spans="12:13">
      <c r="L128" s="24"/>
      <c r="M128" s="24"/>
    </row>
    <row r="129" spans="12:13">
      <c r="L129" s="24"/>
      <c r="M129" s="24"/>
    </row>
    <row r="130" spans="12:13">
      <c r="L130" s="24"/>
      <c r="M130" s="24"/>
    </row>
  </sheetData>
  <mergeCells count="12">
    <mergeCell ref="L6:M6"/>
    <mergeCell ref="I6:K6"/>
    <mergeCell ref="A2:F2"/>
    <mergeCell ref="A4:H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17" right="0.17" top="1.18" bottom="0.59" header="0.51" footer="0.31496062992126"/>
  <pageSetup scale="65" orientation="landscape" r:id="rId1"/>
  <headerFooter>
    <oddHeader>&amp;L&amp;"Nyala,Negrita"&amp;12&amp;K06-008      MINISTERIO DE INTERIOR Y POLICIA&amp;"Nyala,Normal" &amp;C&amp;"-,Negrita"&amp;12&amp;K06-004
&amp;"Nyala,Negrita"&amp;13&amp;K03-032INFORME MENSUAL 
INFORMACION ESTADISTICA  &amp;R&amp;"Nyala,Negrita"&amp;12&amp;KC00000AÑO 2020</oddHeader>
    <oddFooter>&amp;C&amp;"-,Negrita"Dirección de Planificación y Desarrollo / Departamento de Estadísticas 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Q130"/>
  <sheetViews>
    <sheetView topLeftCell="A4" zoomScaleNormal="100" zoomScalePageLayoutView="70" workbookViewId="0">
      <selection activeCell="A15" sqref="A15"/>
    </sheetView>
  </sheetViews>
  <sheetFormatPr baseColWidth="10" defaultColWidth="11.42578125" defaultRowHeight="15"/>
  <cols>
    <col min="1" max="1" width="4.5703125" customWidth="1"/>
    <col min="2" max="2" width="11.7109375" customWidth="1"/>
    <col min="3" max="3" width="12.28515625" customWidth="1"/>
    <col min="4" max="4" width="25" customWidth="1"/>
    <col min="5" max="5" width="9.42578125" customWidth="1"/>
    <col min="6" max="6" width="9.140625" customWidth="1"/>
    <col min="7" max="7" width="12.140625" customWidth="1"/>
    <col min="8" max="8" width="15.28515625" customWidth="1"/>
    <col min="9" max="10" width="14.85546875" customWidth="1"/>
    <col min="11" max="11" width="19.42578125" customWidth="1"/>
    <col min="12" max="12" width="14.28515625" customWidth="1"/>
    <col min="13" max="14" width="12.42578125" customWidth="1"/>
    <col min="15" max="15" width="12.7109375" customWidth="1"/>
    <col min="16" max="17" width="37.5703125" customWidth="1"/>
  </cols>
  <sheetData>
    <row r="1" spans="1:1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8">
      <c r="A2" s="133" t="s">
        <v>13</v>
      </c>
      <c r="B2" s="133"/>
      <c r="C2" s="133"/>
      <c r="D2" s="133"/>
      <c r="E2" s="133"/>
      <c r="F2" s="133"/>
      <c r="G2" s="5"/>
      <c r="H2" s="5"/>
      <c r="I2" s="5"/>
      <c r="J2" s="5"/>
      <c r="K2" s="5"/>
      <c r="L2" s="6"/>
      <c r="M2" s="7"/>
      <c r="N2" s="7"/>
      <c r="O2" s="7"/>
    </row>
    <row r="3" spans="1:17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7" ht="19.5" customHeight="1">
      <c r="A4" s="134" t="s">
        <v>488</v>
      </c>
      <c r="B4" s="134"/>
      <c r="C4" s="134"/>
      <c r="D4" s="134"/>
      <c r="E4" s="134"/>
      <c r="F4" s="134"/>
      <c r="G4" s="8"/>
      <c r="H4" s="9"/>
      <c r="I4" s="9"/>
      <c r="J4" s="9"/>
      <c r="K4" s="9"/>
      <c r="L4" s="9"/>
      <c r="M4" s="9"/>
      <c r="N4" s="9"/>
      <c r="O4" s="9"/>
    </row>
    <row r="5" spans="1:17" ht="15.75">
      <c r="A5" s="4"/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7" ht="37.5" customHeight="1">
      <c r="A6" s="135" t="s">
        <v>15</v>
      </c>
      <c r="B6" s="137" t="s">
        <v>452</v>
      </c>
      <c r="C6" s="137" t="s">
        <v>225</v>
      </c>
      <c r="D6" s="137" t="s">
        <v>18</v>
      </c>
      <c r="E6" s="137" t="s">
        <v>226</v>
      </c>
      <c r="F6" s="137" t="s">
        <v>29</v>
      </c>
      <c r="G6" s="137" t="s">
        <v>23</v>
      </c>
      <c r="H6" s="137" t="s">
        <v>24</v>
      </c>
      <c r="I6" s="137" t="s">
        <v>32</v>
      </c>
      <c r="J6" s="137" t="s">
        <v>489</v>
      </c>
      <c r="K6" s="137" t="s">
        <v>490</v>
      </c>
      <c r="L6" s="137" t="s">
        <v>33</v>
      </c>
      <c r="M6" s="141" t="s">
        <v>34</v>
      </c>
      <c r="N6" s="142"/>
      <c r="O6" s="143"/>
      <c r="P6" s="138" t="s">
        <v>35</v>
      </c>
      <c r="Q6" s="139"/>
    </row>
    <row r="7" spans="1:17" ht="30" customHeight="1">
      <c r="A7" s="136"/>
      <c r="B7" s="136"/>
      <c r="C7" s="136"/>
      <c r="D7" s="136"/>
      <c r="E7" s="140"/>
      <c r="F7" s="140"/>
      <c r="G7" s="140"/>
      <c r="H7" s="140"/>
      <c r="I7" s="140"/>
      <c r="J7" s="140"/>
      <c r="K7" s="140"/>
      <c r="L7" s="140"/>
      <c r="M7" s="10" t="s">
        <v>36</v>
      </c>
      <c r="N7" s="10" t="s">
        <v>37</v>
      </c>
      <c r="O7" s="11" t="s">
        <v>38</v>
      </c>
      <c r="P7" s="60" t="s">
        <v>39</v>
      </c>
      <c r="Q7" s="61" t="s">
        <v>40</v>
      </c>
    </row>
    <row r="8" spans="1:17" ht="34.5" customHeight="1">
      <c r="A8" s="12">
        <v>1</v>
      </c>
      <c r="B8" s="12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24"/>
      <c r="Q8" s="24"/>
    </row>
    <row r="9" spans="1:17" ht="34.5" customHeight="1">
      <c r="A9" s="12">
        <v>2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24"/>
      <c r="Q9" s="24"/>
    </row>
    <row r="10" spans="1:17" ht="34.5" customHeight="1">
      <c r="A10" s="12">
        <v>3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24"/>
      <c r="Q10" s="24"/>
    </row>
    <row r="11" spans="1:17" ht="34.5" customHeight="1">
      <c r="A11" s="12">
        <v>4</v>
      </c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24"/>
      <c r="Q11" s="24"/>
    </row>
    <row r="12" spans="1:17" ht="34.5" customHeight="1">
      <c r="A12" s="12">
        <v>5</v>
      </c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4"/>
      <c r="Q12" s="24"/>
    </row>
    <row r="13" spans="1:17" ht="34.5" customHeight="1">
      <c r="A13" s="12">
        <v>6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24"/>
      <c r="Q13" s="24"/>
    </row>
    <row r="14" spans="1:17" ht="34.5" customHeight="1">
      <c r="A14" s="12">
        <v>7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24"/>
      <c r="Q14" s="24"/>
    </row>
    <row r="15" spans="1:17" ht="34.5" customHeight="1">
      <c r="A15" s="12">
        <v>8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4"/>
      <c r="Q15" s="24"/>
    </row>
    <row r="16" spans="1:17" ht="34.5" customHeight="1">
      <c r="A16" s="12">
        <v>9</v>
      </c>
      <c r="B16" s="12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55"/>
      <c r="Q16" s="55"/>
    </row>
    <row r="17" spans="1:17" ht="34.5" customHeight="1">
      <c r="A17" s="12">
        <v>10</v>
      </c>
      <c r="B17" s="12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24"/>
      <c r="Q17" s="24"/>
    </row>
    <row r="18" spans="1:17" ht="18.7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62"/>
      <c r="Q18" s="62"/>
    </row>
    <row r="19" spans="1:17" ht="18.7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55"/>
      <c r="Q19" s="55"/>
    </row>
    <row r="20" spans="1:17" ht="18.7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55"/>
      <c r="Q20" s="55"/>
    </row>
    <row r="21" spans="1:17" ht="18.75">
      <c r="P21" s="55"/>
      <c r="Q21" s="55"/>
    </row>
    <row r="22" spans="1:17" ht="18.75">
      <c r="P22" s="55"/>
      <c r="Q22" s="55"/>
    </row>
    <row r="23" spans="1:17" ht="18.75">
      <c r="P23" s="55"/>
      <c r="Q23" s="55"/>
    </row>
    <row r="24" spans="1:17" ht="18.75">
      <c r="P24" s="55"/>
      <c r="Q24" s="55"/>
    </row>
    <row r="25" spans="1:17">
      <c r="P25" s="24"/>
      <c r="Q25" s="24"/>
    </row>
    <row r="26" spans="1:17" ht="18.75">
      <c r="P26" s="55"/>
      <c r="Q26" s="55"/>
    </row>
    <row r="27" spans="1:17" ht="18.75">
      <c r="P27" s="55"/>
      <c r="Q27" s="55"/>
    </row>
    <row r="28" spans="1:17" ht="18.75">
      <c r="P28" s="55"/>
      <c r="Q28" s="55"/>
    </row>
    <row r="29" spans="1:17" ht="18.75">
      <c r="P29" s="55"/>
      <c r="Q29" s="55"/>
    </row>
    <row r="30" spans="1:17" ht="18.75">
      <c r="P30" s="55"/>
      <c r="Q30" s="55"/>
    </row>
    <row r="31" spans="1:17" ht="18.75">
      <c r="P31" s="55"/>
      <c r="Q31" s="55"/>
    </row>
    <row r="32" spans="1:17" ht="18.75">
      <c r="P32" s="55"/>
      <c r="Q32" s="55"/>
    </row>
    <row r="33" spans="16:17" ht="18.75">
      <c r="P33" s="55"/>
      <c r="Q33" s="55"/>
    </row>
    <row r="34" spans="16:17" ht="18.75">
      <c r="P34" s="55"/>
      <c r="Q34" s="55"/>
    </row>
    <row r="35" spans="16:17" ht="18.75">
      <c r="P35" s="55"/>
      <c r="Q35" s="55"/>
    </row>
    <row r="36" spans="16:17" ht="18.75">
      <c r="P36" s="55"/>
      <c r="Q36" s="55"/>
    </row>
    <row r="37" spans="16:17" ht="18.75">
      <c r="P37" s="55"/>
      <c r="Q37" s="55"/>
    </row>
    <row r="38" spans="16:17" ht="18.75">
      <c r="P38" s="55"/>
      <c r="Q38" s="55"/>
    </row>
    <row r="39" spans="16:17">
      <c r="P39" s="24"/>
      <c r="Q39" s="24"/>
    </row>
    <row r="40" spans="16:17">
      <c r="P40" s="24"/>
      <c r="Q40" s="24"/>
    </row>
    <row r="41" spans="16:17">
      <c r="P41" s="24"/>
      <c r="Q41" s="24"/>
    </row>
    <row r="42" spans="16:17">
      <c r="P42" s="24"/>
      <c r="Q42" s="24"/>
    </row>
    <row r="43" spans="16:17">
      <c r="P43" s="24"/>
      <c r="Q43" s="24"/>
    </row>
    <row r="44" spans="16:17">
      <c r="P44" s="24"/>
      <c r="Q44" s="24"/>
    </row>
    <row r="45" spans="16:17">
      <c r="P45" s="24"/>
      <c r="Q45" s="24"/>
    </row>
    <row r="46" spans="16:17">
      <c r="P46" s="24"/>
      <c r="Q46" s="24"/>
    </row>
    <row r="47" spans="16:17">
      <c r="P47" s="24"/>
      <c r="Q47" s="24"/>
    </row>
    <row r="48" spans="16:17">
      <c r="P48" s="24"/>
      <c r="Q48" s="24"/>
    </row>
    <row r="49" spans="16:17">
      <c r="P49" s="24"/>
      <c r="Q49" s="24"/>
    </row>
    <row r="50" spans="16:17">
      <c r="P50" s="24"/>
      <c r="Q50" s="24"/>
    </row>
    <row r="51" spans="16:17">
      <c r="P51" s="24"/>
      <c r="Q51" s="24"/>
    </row>
    <row r="52" spans="16:17">
      <c r="P52" s="24"/>
      <c r="Q52" s="24"/>
    </row>
    <row r="53" spans="16:17">
      <c r="P53" s="24"/>
      <c r="Q53" s="24"/>
    </row>
    <row r="54" spans="16:17">
      <c r="P54" s="24"/>
      <c r="Q54" s="24"/>
    </row>
    <row r="55" spans="16:17">
      <c r="P55" s="24"/>
      <c r="Q55" s="24"/>
    </row>
    <row r="56" spans="16:17">
      <c r="P56" s="24"/>
      <c r="Q56" s="24"/>
    </row>
    <row r="57" spans="16:17">
      <c r="P57" s="24"/>
      <c r="Q57" s="24"/>
    </row>
    <row r="58" spans="16:17">
      <c r="P58" s="24"/>
      <c r="Q58" s="24"/>
    </row>
    <row r="59" spans="16:17">
      <c r="P59" s="24"/>
      <c r="Q59" s="24"/>
    </row>
    <row r="60" spans="16:17">
      <c r="P60" s="24"/>
      <c r="Q60" s="24"/>
    </row>
    <row r="61" spans="16:17">
      <c r="P61" s="24"/>
      <c r="Q61" s="24"/>
    </row>
    <row r="62" spans="16:17">
      <c r="P62" s="24"/>
      <c r="Q62" s="24"/>
    </row>
    <row r="63" spans="16:17">
      <c r="P63" s="24"/>
      <c r="Q63" s="24"/>
    </row>
    <row r="64" spans="16:17">
      <c r="P64" s="24"/>
      <c r="Q64" s="24"/>
    </row>
    <row r="65" spans="16:17">
      <c r="P65" s="24"/>
      <c r="Q65" s="24"/>
    </row>
    <row r="66" spans="16:17">
      <c r="P66" s="24"/>
      <c r="Q66" s="24"/>
    </row>
    <row r="67" spans="16:17">
      <c r="P67" s="24"/>
      <c r="Q67" s="24"/>
    </row>
    <row r="68" spans="16:17">
      <c r="P68" s="24"/>
      <c r="Q68" s="24"/>
    </row>
    <row r="69" spans="16:17">
      <c r="P69" s="24"/>
      <c r="Q69" s="24"/>
    </row>
    <row r="70" spans="16:17">
      <c r="P70" s="24"/>
      <c r="Q70" s="24"/>
    </row>
    <row r="71" spans="16:17">
      <c r="P71" s="24"/>
      <c r="Q71" s="24"/>
    </row>
    <row r="72" spans="16:17">
      <c r="P72" s="24"/>
      <c r="Q72" s="24"/>
    </row>
    <row r="73" spans="16:17">
      <c r="P73" s="24"/>
      <c r="Q73" s="24"/>
    </row>
    <row r="74" spans="16:17">
      <c r="P74" s="24"/>
      <c r="Q74" s="24"/>
    </row>
    <row r="75" spans="16:17">
      <c r="P75" s="24"/>
      <c r="Q75" s="24"/>
    </row>
    <row r="76" spans="16:17">
      <c r="P76" s="24"/>
      <c r="Q76" s="24"/>
    </row>
    <row r="77" spans="16:17">
      <c r="P77" s="24"/>
      <c r="Q77" s="24"/>
    </row>
    <row r="78" spans="16:17">
      <c r="P78" s="24"/>
      <c r="Q78" s="24"/>
    </row>
    <row r="79" spans="16:17">
      <c r="P79" s="24"/>
      <c r="Q79" s="24"/>
    </row>
    <row r="80" spans="16:17">
      <c r="P80" s="24"/>
      <c r="Q80" s="24"/>
    </row>
    <row r="81" spans="16:17">
      <c r="P81" s="24"/>
      <c r="Q81" s="24"/>
    </row>
    <row r="82" spans="16:17">
      <c r="P82" s="24"/>
      <c r="Q82" s="24"/>
    </row>
    <row r="83" spans="16:17">
      <c r="P83" s="24"/>
      <c r="Q83" s="24"/>
    </row>
    <row r="84" spans="16:17">
      <c r="P84" s="24"/>
      <c r="Q84" s="24"/>
    </row>
    <row r="85" spans="16:17">
      <c r="P85" s="24"/>
      <c r="Q85" s="24"/>
    </row>
    <row r="86" spans="16:17">
      <c r="P86" s="24"/>
      <c r="Q86" s="24"/>
    </row>
    <row r="87" spans="16:17">
      <c r="P87" s="24"/>
      <c r="Q87" s="24"/>
    </row>
    <row r="88" spans="16:17">
      <c r="P88" s="24"/>
      <c r="Q88" s="24"/>
    </row>
    <row r="89" spans="16:17">
      <c r="P89" s="24"/>
      <c r="Q89" s="24"/>
    </row>
    <row r="90" spans="16:17">
      <c r="P90" s="24"/>
      <c r="Q90" s="24"/>
    </row>
    <row r="91" spans="16:17">
      <c r="P91" s="24"/>
      <c r="Q91" s="24"/>
    </row>
    <row r="92" spans="16:17">
      <c r="P92" s="24"/>
      <c r="Q92" s="24"/>
    </row>
    <row r="93" spans="16:17">
      <c r="P93" s="24"/>
      <c r="Q93" s="24"/>
    </row>
    <row r="94" spans="16:17">
      <c r="P94" s="24"/>
      <c r="Q94" s="24"/>
    </row>
    <row r="95" spans="16:17">
      <c r="P95" s="24"/>
      <c r="Q95" s="24"/>
    </row>
    <row r="96" spans="16:17">
      <c r="P96" s="24"/>
      <c r="Q96" s="24"/>
    </row>
    <row r="97" spans="16:17">
      <c r="P97" s="24"/>
      <c r="Q97" s="24"/>
    </row>
    <row r="98" spans="16:17">
      <c r="P98" s="24"/>
      <c r="Q98" s="24"/>
    </row>
    <row r="99" spans="16:17">
      <c r="P99" s="24"/>
      <c r="Q99" s="24"/>
    </row>
    <row r="100" spans="16:17">
      <c r="P100" s="24"/>
      <c r="Q100" s="24"/>
    </row>
    <row r="101" spans="16:17">
      <c r="P101" s="24"/>
      <c r="Q101" s="24"/>
    </row>
    <row r="102" spans="16:17">
      <c r="P102" s="24"/>
      <c r="Q102" s="24"/>
    </row>
    <row r="103" spans="16:17">
      <c r="P103" s="24"/>
      <c r="Q103" s="24"/>
    </row>
    <row r="104" spans="16:17">
      <c r="P104" s="24"/>
      <c r="Q104" s="24"/>
    </row>
    <row r="105" spans="16:17">
      <c r="P105" s="24"/>
      <c r="Q105" s="24"/>
    </row>
    <row r="106" spans="16:17">
      <c r="P106" s="24"/>
      <c r="Q106" s="24"/>
    </row>
    <row r="107" spans="16:17">
      <c r="P107" s="24"/>
      <c r="Q107" s="24"/>
    </row>
    <row r="108" spans="16:17">
      <c r="P108" s="24"/>
      <c r="Q108" s="24"/>
    </row>
    <row r="109" spans="16:17">
      <c r="P109" s="24"/>
      <c r="Q109" s="24"/>
    </row>
    <row r="110" spans="16:17">
      <c r="P110" s="24"/>
      <c r="Q110" s="24"/>
    </row>
    <row r="111" spans="16:17">
      <c r="P111" s="24"/>
      <c r="Q111" s="24"/>
    </row>
    <row r="112" spans="16:17">
      <c r="P112" s="24"/>
      <c r="Q112" s="24"/>
    </row>
    <row r="113" spans="16:17">
      <c r="P113" s="24"/>
      <c r="Q113" s="24"/>
    </row>
    <row r="114" spans="16:17">
      <c r="P114" s="24"/>
      <c r="Q114" s="24"/>
    </row>
    <row r="115" spans="16:17">
      <c r="P115" s="24"/>
      <c r="Q115" s="24"/>
    </row>
    <row r="116" spans="16:17">
      <c r="P116" s="24"/>
      <c r="Q116" s="24"/>
    </row>
    <row r="117" spans="16:17">
      <c r="P117" s="24"/>
      <c r="Q117" s="24"/>
    </row>
    <row r="118" spans="16:17">
      <c r="P118" s="24"/>
      <c r="Q118" s="24"/>
    </row>
    <row r="119" spans="16:17">
      <c r="P119" s="24"/>
      <c r="Q119" s="24"/>
    </row>
    <row r="120" spans="16:17">
      <c r="P120" s="24"/>
      <c r="Q120" s="24"/>
    </row>
    <row r="121" spans="16:17">
      <c r="P121" s="24"/>
      <c r="Q121" s="24"/>
    </row>
    <row r="122" spans="16:17">
      <c r="P122" s="24"/>
      <c r="Q122" s="24"/>
    </row>
    <row r="123" spans="16:17">
      <c r="P123" s="24"/>
      <c r="Q123" s="24"/>
    </row>
    <row r="124" spans="16:17">
      <c r="P124" s="24"/>
      <c r="Q124" s="24"/>
    </row>
    <row r="125" spans="16:17">
      <c r="P125" s="24"/>
      <c r="Q125" s="24"/>
    </row>
    <row r="126" spans="16:17">
      <c r="P126" s="24"/>
      <c r="Q126" s="24"/>
    </row>
    <row r="127" spans="16:17">
      <c r="P127" s="24"/>
      <c r="Q127" s="24"/>
    </row>
    <row r="128" spans="16:17">
      <c r="P128" s="24"/>
      <c r="Q128" s="24"/>
    </row>
    <row r="129" spans="16:17">
      <c r="P129" s="24"/>
      <c r="Q129" s="24"/>
    </row>
    <row r="130" spans="16:17">
      <c r="P130" s="24"/>
      <c r="Q130" s="24"/>
    </row>
  </sheetData>
  <mergeCells count="16">
    <mergeCell ref="P6:Q6"/>
    <mergeCell ref="A2:F2"/>
    <mergeCell ref="A4:F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L6:L7"/>
    <mergeCell ref="M6:O6"/>
    <mergeCell ref="J6:J7"/>
    <mergeCell ref="K6:K7"/>
  </mergeCells>
  <printOptions horizontalCentered="1"/>
  <pageMargins left="0.17" right="0.17" top="1.18" bottom="0.59" header="0.51" footer="0.31496062992126"/>
  <pageSetup scale="65" orientation="landscape" r:id="rId1"/>
  <headerFooter>
    <oddHeader>&amp;L&amp;"Nyala,Negrita"&amp;12&amp;K06-008      MINISTERIO DE INTERIOR Y POLICIA&amp;"Nyala,Normal" &amp;C&amp;"-,Negrita"&amp;12&amp;K06-004
&amp;"Nyala,Negrita"&amp;13&amp;K03-032INFORME MENSUAL 
INFORMACION ESTADISTICA  &amp;R&amp;"Nyala,Negrita"&amp;12&amp;KC00000AÑO 2020</oddHeader>
    <oddFooter>&amp;C&amp;"-,Negrita"Dirección de Planificación y Desarrollo / Departamento de Estadísticas 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Inventario Actual</vt:lpstr>
      <vt:lpstr>Naturalizaciones Otorgadas</vt:lpstr>
      <vt:lpstr>Naturalizaciones Solicitudes</vt:lpstr>
      <vt:lpstr>Certif. Naturlz.</vt:lpstr>
      <vt:lpstr>No Nacionalidad</vt:lpstr>
      <vt:lpstr>Estatus Mig.</vt:lpstr>
      <vt:lpstr>Copia Acta Nac.</vt:lpstr>
      <vt:lpstr>Copia Acta Matrim</vt:lpstr>
      <vt:lpstr>Renuncia a Nacionalidad</vt:lpstr>
      <vt:lpstr>'Estatus Mig.'!Área_de_impresión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mrodriguez</dc:creator>
  <cp:lastModifiedBy>Cristian Frutuoso</cp:lastModifiedBy>
  <cp:revision/>
  <cp:lastPrinted>2023-04-10T13:27:55Z</cp:lastPrinted>
  <dcterms:created xsi:type="dcterms:W3CDTF">2015-08-21T12:23:23Z</dcterms:created>
  <dcterms:modified xsi:type="dcterms:W3CDTF">2023-04-12T19:45:17Z</dcterms:modified>
</cp:coreProperties>
</file>